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56" windowHeight="12336"/>
  </bookViews>
  <sheets>
    <sheet name="ресурс обеспеч" sheetId="1" r:id="rId1"/>
    <sheet name="Лист3" sheetId="3" r:id="rId2"/>
  </sheets>
  <definedNames>
    <definedName name="_GoBack" localSheetId="0">'ресурс обеспеч'!$A$147</definedName>
    <definedName name="_xlnm.Print_Area" localSheetId="0">'ресурс обеспеч'!$A$1:$G$286</definedName>
  </definedNames>
  <calcPr calcId="162913" refMode="R1C1"/>
</workbook>
</file>

<file path=xl/calcChain.xml><?xml version="1.0" encoding="utf-8"?>
<calcChain xmlns="http://schemas.openxmlformats.org/spreadsheetml/2006/main">
  <c r="F39" i="1" l="1"/>
  <c r="D55" i="1"/>
  <c r="D53" i="1" s="1"/>
  <c r="D54" i="1"/>
  <c r="F53" i="1"/>
  <c r="F57" i="1" l="1"/>
  <c r="G87" i="1"/>
  <c r="F87" i="1"/>
  <c r="E87" i="1"/>
  <c r="D88" i="1"/>
  <c r="D89" i="1"/>
  <c r="D87" i="1"/>
  <c r="D224" i="1" l="1"/>
  <c r="D225" i="1"/>
  <c r="D226" i="1"/>
  <c r="D227" i="1"/>
  <c r="D228" i="1"/>
  <c r="D223" i="1"/>
  <c r="E224" i="1"/>
  <c r="F21" i="1" l="1"/>
  <c r="F20" i="1"/>
  <c r="F26" i="1"/>
  <c r="F16" i="1" l="1"/>
  <c r="F15" i="1"/>
  <c r="E28" i="1"/>
  <c r="D59" i="1" l="1"/>
  <c r="D58" i="1"/>
  <c r="D57" i="1"/>
  <c r="G57" i="1"/>
  <c r="F61" i="1"/>
  <c r="D86" i="1"/>
  <c r="D85" i="1"/>
  <c r="G84" i="1"/>
  <c r="F84" i="1"/>
  <c r="E84" i="1"/>
  <c r="D84" i="1" s="1"/>
  <c r="D242" i="1" l="1"/>
  <c r="F246" i="1"/>
  <c r="F242" i="1"/>
  <c r="D259" i="1"/>
  <c r="D258" i="1"/>
  <c r="D256" i="1" s="1"/>
  <c r="D257" i="1"/>
  <c r="G256" i="1"/>
  <c r="F256" i="1"/>
  <c r="E256" i="1"/>
  <c r="E246" i="1"/>
  <c r="D251" i="1"/>
  <c r="F14" i="1" l="1"/>
  <c r="G15" i="1"/>
  <c r="G14" i="1" s="1"/>
  <c r="G16" i="1"/>
  <c r="F58" i="1"/>
  <c r="D34" i="1"/>
  <c r="D33" i="1"/>
  <c r="G32" i="1"/>
  <c r="F32" i="1"/>
  <c r="D32" i="1" s="1"/>
  <c r="E32" i="1"/>
  <c r="D31" i="1"/>
  <c r="D30" i="1"/>
  <c r="G29" i="1"/>
  <c r="F29" i="1"/>
  <c r="D29" i="1" s="1"/>
  <c r="E29" i="1"/>
  <c r="F261" i="1"/>
  <c r="F260" i="1" s="1"/>
  <c r="E260" i="1"/>
  <c r="G260" i="1"/>
  <c r="D262" i="1"/>
  <c r="D263" i="1"/>
  <c r="F188" i="1"/>
  <c r="G188" i="1"/>
  <c r="E188" i="1"/>
  <c r="D261" i="1" l="1"/>
  <c r="D260" i="1" s="1"/>
  <c r="F81" i="1"/>
  <c r="G81" i="1"/>
  <c r="E81" i="1"/>
  <c r="F17" i="1" l="1"/>
  <c r="G17" i="1"/>
  <c r="F19" i="1"/>
  <c r="F115" i="1"/>
  <c r="F94" i="1"/>
  <c r="F185" i="1"/>
  <c r="F224" i="1"/>
  <c r="G224" i="1"/>
  <c r="F240" i="1"/>
  <c r="F238" i="1" s="1"/>
  <c r="F236" i="1" s="1"/>
  <c r="F41" i="1"/>
  <c r="F225" i="1"/>
  <c r="F198" i="1"/>
  <c r="F56" i="1" l="1"/>
  <c r="D56" i="1" s="1"/>
  <c r="F193" i="1"/>
  <c r="F250" i="1"/>
  <c r="D246" i="1" s="1"/>
  <c r="F159" i="1"/>
  <c r="F155" i="1"/>
  <c r="G159" i="1"/>
  <c r="E159" i="1"/>
  <c r="F186" i="1" l="1"/>
  <c r="F182" i="1" s="1"/>
  <c r="G186" i="1"/>
  <c r="G182" i="1" s="1"/>
  <c r="E186" i="1"/>
  <c r="G185" i="1"/>
  <c r="E185" i="1"/>
  <c r="E181" i="1" s="1"/>
  <c r="G105" i="1"/>
  <c r="F105" i="1"/>
  <c r="D105" i="1" s="1"/>
  <c r="D107" i="1"/>
  <c r="D106" i="1"/>
  <c r="F206" i="1"/>
  <c r="F217" i="1"/>
  <c r="D217" i="1" s="1"/>
  <c r="D219" i="1"/>
  <c r="D218" i="1"/>
  <c r="E177" i="1"/>
  <c r="G206" i="1"/>
  <c r="E206" i="1"/>
  <c r="E207" i="1"/>
  <c r="F214" i="1"/>
  <c r="G214" i="1"/>
  <c r="E214" i="1"/>
  <c r="G160" i="1"/>
  <c r="G149" i="1" s="1"/>
  <c r="G158" i="1"/>
  <c r="G152" i="1"/>
  <c r="G151" i="1"/>
  <c r="G148" i="1" s="1"/>
  <c r="G150" i="1"/>
  <c r="G163" i="1"/>
  <c r="E205" i="1" l="1"/>
  <c r="G147" i="1"/>
  <c r="F129" i="1" l="1"/>
  <c r="G129" i="1"/>
  <c r="E268" i="1"/>
  <c r="E120" i="1" l="1"/>
  <c r="E227" i="1" l="1"/>
  <c r="E225" i="1"/>
  <c r="E99" i="1"/>
  <c r="E39" i="1" l="1"/>
  <c r="E40" i="1"/>
  <c r="E21" i="1" l="1"/>
  <c r="E16" i="1" s="1"/>
  <c r="E20" i="1"/>
  <c r="E15" i="1" s="1"/>
  <c r="E22" i="1"/>
  <c r="D24" i="1"/>
  <c r="F22" i="1"/>
  <c r="G22" i="1"/>
  <c r="D23" i="1"/>
  <c r="D25" i="1"/>
  <c r="E58" i="1"/>
  <c r="E69" i="1"/>
  <c r="D69" i="1" s="1"/>
  <c r="D70" i="1"/>
  <c r="D71" i="1"/>
  <c r="E67" i="1"/>
  <c r="E66" i="1" s="1"/>
  <c r="D66" i="1" s="1"/>
  <c r="D68" i="1"/>
  <c r="E14" i="1" l="1"/>
  <c r="D22" i="1"/>
  <c r="E57" i="1"/>
  <c r="D67" i="1"/>
  <c r="E133" i="1" l="1"/>
  <c r="E116" i="1"/>
  <c r="E115" i="1"/>
  <c r="E94" i="1"/>
  <c r="E75" i="1"/>
  <c r="F75" i="1"/>
  <c r="G75" i="1"/>
  <c r="D76" i="1"/>
  <c r="D77" i="1"/>
  <c r="D20" i="1"/>
  <c r="E26" i="1"/>
  <c r="G26" i="1"/>
  <c r="D27" i="1"/>
  <c r="D28" i="1"/>
  <c r="G19" i="1"/>
  <c r="D21" i="1"/>
  <c r="E38" i="1"/>
  <c r="E41" i="1"/>
  <c r="D26" i="1" l="1"/>
  <c r="E91" i="1"/>
  <c r="D75" i="1"/>
  <c r="E19" i="1"/>
  <c r="D19" i="1" s="1"/>
  <c r="E11" i="1" l="1"/>
  <c r="E123" i="1"/>
  <c r="E168" i="1"/>
  <c r="D168" i="1" s="1"/>
  <c r="D169" i="1"/>
  <c r="D190" i="1"/>
  <c r="D80" i="1" l="1"/>
  <c r="D79" i="1"/>
  <c r="G78" i="1"/>
  <c r="F78" i="1"/>
  <c r="E78" i="1"/>
  <c r="E151" i="1"/>
  <c r="E277" i="1"/>
  <c r="D43" i="1"/>
  <c r="E150" i="1" l="1"/>
  <c r="D78" i="1"/>
  <c r="E17" i="1"/>
  <c r="E265" i="1" l="1"/>
  <c r="D214" i="1"/>
  <c r="D215" i="1"/>
  <c r="D216" i="1"/>
  <c r="E92" i="1" l="1"/>
  <c r="E12" i="1" s="1"/>
  <c r="D81" i="1"/>
  <c r="D82" i="1"/>
  <c r="D83" i="1"/>
  <c r="D73" i="1"/>
  <c r="D16" i="1"/>
  <c r="E35" i="1"/>
  <c r="D37" i="1"/>
  <c r="D74" i="1"/>
  <c r="E126" i="1"/>
  <c r="E117" i="1"/>
  <c r="E56" i="1" l="1"/>
  <c r="E72" i="1"/>
  <c r="D72" i="1" s="1"/>
  <c r="F126" i="1"/>
  <c r="D126" i="1" s="1"/>
  <c r="D128" i="1"/>
  <c r="D127" i="1"/>
  <c r="D109" i="1" l="1"/>
  <c r="D110" i="1"/>
  <c r="F108" i="1"/>
  <c r="D108" i="1" s="1"/>
  <c r="F254" i="1" l="1"/>
  <c r="G254" i="1"/>
  <c r="E254" i="1"/>
  <c r="D255" i="1"/>
  <c r="D253" i="1"/>
  <c r="D254" i="1" l="1"/>
  <c r="E238" i="1" l="1"/>
  <c r="E236" i="1" s="1"/>
  <c r="E182" i="1"/>
  <c r="E174" i="1" s="1"/>
  <c r="F197" i="1"/>
  <c r="G197" i="1"/>
  <c r="E197" i="1"/>
  <c r="D198" i="1"/>
  <c r="G193" i="1"/>
  <c r="E193" i="1"/>
  <c r="D194" i="1"/>
  <c r="D204" i="1"/>
  <c r="F203" i="1"/>
  <c r="G203" i="1"/>
  <c r="E203" i="1"/>
  <c r="E201" i="1"/>
  <c r="D203" i="1" l="1"/>
  <c r="D197" i="1"/>
  <c r="D193" i="1"/>
  <c r="E178" i="1"/>
  <c r="E272" i="1"/>
  <c r="E250" i="1"/>
  <c r="E249" i="1" s="1"/>
  <c r="E170" i="1"/>
  <c r="E161" i="1"/>
  <c r="E90" i="1" l="1"/>
  <c r="D202" i="1" l="1"/>
  <c r="D201" i="1" s="1"/>
  <c r="G115" i="1" l="1"/>
  <c r="F269" i="1"/>
  <c r="F266" i="1" s="1"/>
  <c r="G269" i="1"/>
  <c r="G266" i="1" s="1"/>
  <c r="E269" i="1"/>
  <c r="F134" i="1"/>
  <c r="G134" i="1"/>
  <c r="E134" i="1"/>
  <c r="E132" i="1" s="1"/>
  <c r="D273" i="1"/>
  <c r="D274" i="1"/>
  <c r="F280" i="1"/>
  <c r="G280" i="1"/>
  <c r="E280" i="1"/>
  <c r="E266" i="1" l="1"/>
  <c r="E267" i="1"/>
  <c r="D269" i="1"/>
  <c r="D221" i="1"/>
  <c r="D222" i="1"/>
  <c r="F220" i="1"/>
  <c r="G220" i="1"/>
  <c r="E220" i="1"/>
  <c r="F181" i="1"/>
  <c r="G181" i="1"/>
  <c r="F230" i="1"/>
  <c r="F229" i="1" s="1"/>
  <c r="G230" i="1"/>
  <c r="G229" i="1" s="1"/>
  <c r="E231" i="1"/>
  <c r="E230" i="1"/>
  <c r="E229" i="1" s="1"/>
  <c r="F207" i="1"/>
  <c r="G207" i="1"/>
  <c r="G174" i="1" s="1"/>
  <c r="G177" i="1"/>
  <c r="F177" i="1"/>
  <c r="F176" i="1" s="1"/>
  <c r="G154" i="1"/>
  <c r="E155" i="1"/>
  <c r="D18" i="1"/>
  <c r="G40" i="1"/>
  <c r="G38" i="1" s="1"/>
  <c r="G94" i="1"/>
  <c r="G91" i="1" s="1"/>
  <c r="G95" i="1"/>
  <c r="F95" i="1"/>
  <c r="F93" i="1" s="1"/>
  <c r="E95" i="1"/>
  <c r="F116" i="1"/>
  <c r="F92" i="1" s="1"/>
  <c r="G116" i="1"/>
  <c r="G92" i="1" s="1"/>
  <c r="G133" i="1"/>
  <c r="F133" i="1"/>
  <c r="F91" i="1" s="1"/>
  <c r="F11" i="1" s="1"/>
  <c r="D51" i="1"/>
  <c r="D52" i="1"/>
  <c r="F50" i="1"/>
  <c r="G50" i="1"/>
  <c r="E50" i="1"/>
  <c r="D48" i="1"/>
  <c r="D49" i="1"/>
  <c r="F47" i="1"/>
  <c r="G47" i="1"/>
  <c r="E47" i="1"/>
  <c r="D45" i="1"/>
  <c r="D46" i="1"/>
  <c r="F44" i="1"/>
  <c r="G44" i="1"/>
  <c r="E44" i="1"/>
  <c r="G41" i="1"/>
  <c r="G58" i="1"/>
  <c r="D143" i="1"/>
  <c r="D145" i="1"/>
  <c r="D146" i="1"/>
  <c r="D136" i="1"/>
  <c r="D137" i="1"/>
  <c r="D139" i="1"/>
  <c r="D140" i="1"/>
  <c r="D142" i="1"/>
  <c r="D124" i="1"/>
  <c r="D125" i="1"/>
  <c r="D130" i="1"/>
  <c r="D131" i="1"/>
  <c r="D118" i="1"/>
  <c r="D119" i="1"/>
  <c r="D121" i="1"/>
  <c r="D122" i="1"/>
  <c r="D103" i="1"/>
  <c r="D104" i="1"/>
  <c r="D112" i="1"/>
  <c r="D113" i="1"/>
  <c r="D97" i="1"/>
  <c r="D98" i="1"/>
  <c r="D100" i="1"/>
  <c r="D101" i="1"/>
  <c r="F63" i="1"/>
  <c r="G63" i="1"/>
  <c r="E63" i="1"/>
  <c r="D64" i="1"/>
  <c r="D65" i="1"/>
  <c r="F144" i="1"/>
  <c r="G144" i="1"/>
  <c r="E144" i="1"/>
  <c r="F141" i="1"/>
  <c r="G141" i="1"/>
  <c r="E141" i="1"/>
  <c r="F138" i="1"/>
  <c r="G138" i="1"/>
  <c r="E138" i="1"/>
  <c r="F135" i="1"/>
  <c r="G135" i="1"/>
  <c r="E135" i="1"/>
  <c r="E129" i="1"/>
  <c r="F123" i="1"/>
  <c r="G123" i="1"/>
  <c r="F120" i="1"/>
  <c r="G120" i="1"/>
  <c r="F117" i="1"/>
  <c r="G117" i="1"/>
  <c r="F111" i="1"/>
  <c r="G111" i="1"/>
  <c r="E111" i="1"/>
  <c r="F102" i="1"/>
  <c r="G102" i="1"/>
  <c r="E102" i="1"/>
  <c r="F99" i="1"/>
  <c r="G99" i="1"/>
  <c r="F96" i="1"/>
  <c r="G96" i="1"/>
  <c r="E96" i="1"/>
  <c r="G39" i="1" l="1"/>
  <c r="F174" i="1"/>
  <c r="F205" i="1"/>
  <c r="G12" i="1"/>
  <c r="F173" i="1"/>
  <c r="E264" i="1"/>
  <c r="E285" i="1"/>
  <c r="F12" i="1"/>
  <c r="F90" i="1"/>
  <c r="G90" i="1"/>
  <c r="G11" i="1"/>
  <c r="G180" i="1"/>
  <c r="G173" i="1"/>
  <c r="E176" i="1"/>
  <c r="E173" i="1"/>
  <c r="D14" i="1"/>
  <c r="D15" i="1"/>
  <c r="E154" i="1"/>
  <c r="G205" i="1"/>
  <c r="D266" i="1"/>
  <c r="E114" i="1"/>
  <c r="G114" i="1"/>
  <c r="D207" i="1"/>
  <c r="E184" i="1"/>
  <c r="E180" i="1"/>
  <c r="D220" i="1"/>
  <c r="D177" i="1"/>
  <c r="D50" i="1"/>
  <c r="F114" i="1"/>
  <c r="D44" i="1"/>
  <c r="D47" i="1"/>
  <c r="G132" i="1"/>
  <c r="D96" i="1"/>
  <c r="D102" i="1"/>
  <c r="D95" i="1"/>
  <c r="D120" i="1"/>
  <c r="D129" i="1"/>
  <c r="D115" i="1"/>
  <c r="D138" i="1"/>
  <c r="D144" i="1"/>
  <c r="D134" i="1"/>
  <c r="D99" i="1"/>
  <c r="D111" i="1"/>
  <c r="G285" i="1"/>
  <c r="D117" i="1"/>
  <c r="D123" i="1"/>
  <c r="D116" i="1"/>
  <c r="D135" i="1"/>
  <c r="D141" i="1"/>
  <c r="G56" i="1"/>
  <c r="D133" i="1"/>
  <c r="G93" i="1"/>
  <c r="D94" i="1"/>
  <c r="E93" i="1"/>
  <c r="F132" i="1"/>
  <c r="D63" i="1"/>
  <c r="F268" i="1"/>
  <c r="G268" i="1"/>
  <c r="G267" i="1" s="1"/>
  <c r="F151" i="1"/>
  <c r="E276" i="1"/>
  <c r="F276" i="1"/>
  <c r="E239" i="1"/>
  <c r="F223" i="1"/>
  <c r="D212" i="1"/>
  <c r="D213" i="1"/>
  <c r="F211" i="1"/>
  <c r="G211" i="1"/>
  <c r="E211" i="1"/>
  <c r="E208" i="1"/>
  <c r="D210" i="1"/>
  <c r="D209" i="1"/>
  <c r="G208" i="1"/>
  <c r="F208" i="1"/>
  <c r="G199" i="1"/>
  <c r="E199" i="1"/>
  <c r="E195" i="1"/>
  <c r="G166" i="1"/>
  <c r="F166" i="1"/>
  <c r="E166" i="1"/>
  <c r="D62" i="1"/>
  <c r="E60" i="1"/>
  <c r="G60" i="1"/>
  <c r="F10" i="1" l="1"/>
  <c r="F285" i="1"/>
  <c r="D39" i="1"/>
  <c r="F38" i="1"/>
  <c r="D12" i="1"/>
  <c r="D11" i="1"/>
  <c r="F265" i="1"/>
  <c r="F267" i="1"/>
  <c r="D205" i="1"/>
  <c r="G10" i="1"/>
  <c r="E10" i="1"/>
  <c r="D17" i="1"/>
  <c r="D93" i="1"/>
  <c r="D91" i="1"/>
  <c r="D114" i="1"/>
  <c r="D92" i="1"/>
  <c r="D132" i="1"/>
  <c r="D230" i="1"/>
  <c r="D211" i="1"/>
  <c r="D208" i="1"/>
  <c r="D280" i="1"/>
  <c r="D281" i="1"/>
  <c r="D10" i="1" l="1"/>
  <c r="D90" i="1"/>
  <c r="G239" i="1"/>
  <c r="G195" i="1"/>
  <c r="F249" i="1" l="1"/>
  <c r="F248" i="1"/>
  <c r="D248" i="1" s="1"/>
  <c r="F247" i="1"/>
  <c r="D247" i="1" s="1"/>
  <c r="D252" i="1"/>
  <c r="G176" i="1"/>
  <c r="D176" i="1" s="1"/>
  <c r="E175" i="1"/>
  <c r="G175" i="1"/>
  <c r="F241" i="1" l="1"/>
  <c r="E242" i="1"/>
  <c r="F245" i="1"/>
  <c r="D206" i="1"/>
  <c r="D185" i="1"/>
  <c r="D243" i="1"/>
  <c r="D196" i="1"/>
  <c r="F187" i="1"/>
  <c r="D187" i="1" s="1"/>
  <c r="D186" i="1"/>
  <c r="D200" i="1"/>
  <c r="F199" i="1"/>
  <c r="D199" i="1" s="1"/>
  <c r="D191" i="1"/>
  <c r="D192" i="1"/>
  <c r="D189" i="1"/>
  <c r="D188" i="1"/>
  <c r="D171" i="1"/>
  <c r="D170" i="1"/>
  <c r="D167" i="1"/>
  <c r="D166" i="1"/>
  <c r="D165" i="1"/>
  <c r="D164" i="1"/>
  <c r="D162" i="1"/>
  <c r="D157" i="1"/>
  <c r="D153" i="1"/>
  <c r="F160" i="1"/>
  <c r="F149" i="1" s="1"/>
  <c r="D149" i="1" s="1"/>
  <c r="F163" i="1"/>
  <c r="E13" i="1"/>
  <c r="G13" i="1"/>
  <c r="G286" i="1" s="1"/>
  <c r="F158" i="1" l="1"/>
  <c r="F148" i="1" s="1"/>
  <c r="D160" i="1"/>
  <c r="F183" i="1"/>
  <c r="F180" i="1"/>
  <c r="F184" i="1"/>
  <c r="F13" i="1"/>
  <c r="F195" i="1"/>
  <c r="D195" i="1" s="1"/>
  <c r="E245" i="1"/>
  <c r="F175" i="1" l="1"/>
  <c r="F286" i="1" s="1"/>
  <c r="D183" i="1"/>
  <c r="D175" i="1" s="1"/>
  <c r="D13" i="1"/>
  <c r="D182" i="1"/>
  <c r="D285" i="1" l="1"/>
  <c r="D174" i="1"/>
  <c r="E163" i="1"/>
  <c r="D163" i="1" l="1"/>
  <c r="G278" i="1"/>
  <c r="G276" i="1" s="1"/>
  <c r="G277" i="1"/>
  <c r="G265" i="1" s="1"/>
  <c r="D265" i="1" s="1"/>
  <c r="F278" i="1"/>
  <c r="F239" i="1"/>
  <c r="D36" i="1"/>
  <c r="D61" i="1"/>
  <c r="G233" i="1"/>
  <c r="F233" i="1"/>
  <c r="G231" i="1"/>
  <c r="F231" i="1"/>
  <c r="G184" i="1"/>
  <c r="G178" i="1"/>
  <c r="F178" i="1"/>
  <c r="E223" i="1"/>
  <c r="D279" i="1"/>
  <c r="E278" i="1"/>
  <c r="D271" i="1"/>
  <c r="E270" i="1"/>
  <c r="E244" i="1"/>
  <c r="E286" i="1" s="1"/>
  <c r="D286" i="1" s="1"/>
  <c r="E233" i="1"/>
  <c r="E152" i="1"/>
  <c r="F172" i="1" l="1"/>
  <c r="D184" i="1"/>
  <c r="E158" i="1"/>
  <c r="E148" i="1" s="1"/>
  <c r="D159" i="1"/>
  <c r="E241" i="1"/>
  <c r="D180" i="1"/>
  <c r="E172" i="1"/>
  <c r="G249" i="1"/>
  <c r="D250" i="1"/>
  <c r="D181" i="1"/>
  <c r="D278" i="1"/>
  <c r="D276" i="1"/>
  <c r="G264" i="1"/>
  <c r="D277" i="1"/>
  <c r="D244" i="1"/>
  <c r="F272" i="1"/>
  <c r="G272" i="1"/>
  <c r="F270" i="1"/>
  <c r="G270" i="1"/>
  <c r="E235" i="1"/>
  <c r="F235" i="1"/>
  <c r="G235" i="1"/>
  <c r="D240" i="1"/>
  <c r="D239" i="1" s="1"/>
  <c r="D234" i="1"/>
  <c r="D233" i="1" s="1"/>
  <c r="D232" i="1"/>
  <c r="D231" i="1" s="1"/>
  <c r="G223" i="1"/>
  <c r="D179" i="1"/>
  <c r="F161" i="1"/>
  <c r="G161" i="1"/>
  <c r="F154" i="1"/>
  <c r="E156" i="1"/>
  <c r="F156" i="1"/>
  <c r="G156" i="1"/>
  <c r="F152" i="1"/>
  <c r="F60" i="1"/>
  <c r="D42" i="1"/>
  <c r="D41" i="1" s="1"/>
  <c r="G35" i="1"/>
  <c r="F35" i="1"/>
  <c r="E284" i="1" l="1"/>
  <c r="E147" i="1"/>
  <c r="D35" i="1"/>
  <c r="D270" i="1"/>
  <c r="D272" i="1"/>
  <c r="D249" i="1"/>
  <c r="G245" i="1"/>
  <c r="D155" i="1"/>
  <c r="D161" i="1"/>
  <c r="D156" i="1"/>
  <c r="D158" i="1"/>
  <c r="G246" i="1"/>
  <c r="G242" i="1" s="1"/>
  <c r="G284" i="1" s="1"/>
  <c r="G283" i="1" s="1"/>
  <c r="D152" i="1"/>
  <c r="F264" i="1"/>
  <c r="D264" i="1" s="1"/>
  <c r="D151" i="1"/>
  <c r="D150" i="1" s="1"/>
  <c r="D229" i="1"/>
  <c r="G172" i="1"/>
  <c r="F150" i="1"/>
  <c r="D60" i="1"/>
  <c r="D38" i="1"/>
  <c r="D40" i="1"/>
  <c r="F284" i="1"/>
  <c r="D268" i="1"/>
  <c r="D238" i="1"/>
  <c r="D236" i="1" s="1"/>
  <c r="D235" i="1" s="1"/>
  <c r="G237" i="1"/>
  <c r="E237" i="1"/>
  <c r="F237" i="1"/>
  <c r="D178" i="1"/>
  <c r="E283" i="1" l="1"/>
  <c r="D284" i="1"/>
  <c r="D283" i="1" s="1"/>
  <c r="F283" i="1"/>
  <c r="D173" i="1"/>
  <c r="D172" i="1" s="1"/>
  <c r="D154" i="1"/>
  <c r="D148" i="1"/>
  <c r="F147" i="1"/>
  <c r="D147" i="1" s="1"/>
  <c r="D267" i="1"/>
  <c r="D237" i="1"/>
  <c r="D245" i="1" l="1"/>
  <c r="G241" i="1" l="1"/>
  <c r="D241" i="1" l="1"/>
</calcChain>
</file>

<file path=xl/sharedStrings.xml><?xml version="1.0" encoding="utf-8"?>
<sst xmlns="http://schemas.openxmlformats.org/spreadsheetml/2006/main" count="481" uniqueCount="155">
  <si>
    <t>Сведения</t>
  </si>
  <si>
    <t>об объемах и источниках финансового обеспечения муниципальной программы</t>
  </si>
  <si>
    <t>Наименование</t>
  </si>
  <si>
    <t>Ответственный исполнитель (соисполнитель, участник)</t>
  </si>
  <si>
    <t>Источники финансового обеспечения</t>
  </si>
  <si>
    <t>Объемы финансового обеспечения (всего)</t>
  </si>
  <si>
    <t>Всего</t>
  </si>
  <si>
    <t>1.Организация деятельности учреждений культуры</t>
  </si>
  <si>
    <t>всего</t>
  </si>
  <si>
    <t>1.Обеспечение деятельности учреждений дополнительного образования в сфере культуры</t>
  </si>
  <si>
    <t>1.1.Предоставление субсидии муниципальному бюджетному учреждению "ДШИ" на финансовое обеспечение выполнения муниципального задания на оказание муниципальных услуг (выполнение работ)</t>
  </si>
  <si>
    <t xml:space="preserve">2.Создание условий для развития и самореализации одаренных детей </t>
  </si>
  <si>
    <t>Подпрограмма 3  «Организация библиотечного обслуживания населения»</t>
  </si>
  <si>
    <t>1.Обеспечение деятельности библиотек</t>
  </si>
  <si>
    <t>2.Создание единого информационного поля</t>
  </si>
  <si>
    <t>Подпрограмма № 4 «Молодежная политика»</t>
  </si>
  <si>
    <t>1.1. Участие молодежи в районных, краевых конкурсах, выставках, фестивалях и иных мероприятиях</t>
  </si>
  <si>
    <t>Подпрограмма № 5 «Доступная среда»</t>
  </si>
  <si>
    <t>Подпрограмма №6 «Координация работы и организационное сопровождение в сфере культуры»</t>
  </si>
  <si>
    <t>1. Осуществление руководства и управления в сфере культуры</t>
  </si>
  <si>
    <t>1.1 Руководство и управление в сфере установленных функций органов местного самоуправления</t>
  </si>
  <si>
    <t>ВСЕГО по программе</t>
  </si>
  <si>
    <t>Подпрограмма № 2 «Развитие системы дополнительного образования в сфере культуры и искусства»</t>
  </si>
  <si>
    <t>1. Мероприятия, содействующие гражданско-патриотическому воспитанию и повышению общественно-значимой активности молодежи</t>
  </si>
  <si>
    <r>
      <t>3.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Укрепление материально-технической базы  муниципальных учреждений</t>
    </r>
  </si>
  <si>
    <t>5. Создание условий для инновационной деятельности библиотек</t>
  </si>
  <si>
    <t xml:space="preserve"> 1.Мероприятия по адаптивности приоритетных объектов социальной инфраструктуры для обеспечения доступа и получения услуг</t>
  </si>
  <si>
    <t>федеральный бюджет</t>
  </si>
  <si>
    <t>средства краевого бюджета</t>
  </si>
  <si>
    <t>средства федерального бюджета</t>
  </si>
  <si>
    <t>краевой бюджет</t>
  </si>
  <si>
    <t xml:space="preserve">краевой бюджет </t>
  </si>
  <si>
    <t>Год реализации                            2020</t>
  </si>
  <si>
    <t>Год реализации                            2021</t>
  </si>
  <si>
    <t>5.2. Проведение и участие в конкурсах и фестивалях, стимулирование инновационной деятельности библиотек</t>
  </si>
  <si>
    <t>Год реализации                            2022</t>
  </si>
  <si>
    <t>2.1.Мероприятия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</si>
  <si>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3.Укрепление материально-технической базы муниципальных учреждений</t>
  </si>
  <si>
    <t>4.Организация деятельности учреждений культуры по территории сельских поселений Пограничного района</t>
  </si>
  <si>
    <t>4.1.1  Расходы на оплату труда сотрудников казенных учреждений</t>
  </si>
  <si>
    <t>4.1.2 Начисление на выплаты по оплате труда сотрудников казенных учреждений</t>
  </si>
  <si>
    <t>4.2.1  Расходы на оплату труда сотрудников казенных учреждений</t>
  </si>
  <si>
    <t>4.2.2 Начисление на выплаты по оплате труда сотрудников казенных учреждений</t>
  </si>
  <si>
    <t>4.2.3 Прочая закупка товаров работ и услуг, связанных с содержанием учреждений культуры</t>
  </si>
  <si>
    <t>4.2.4. Уплата налогов, сборов и иных платежей</t>
  </si>
  <si>
    <t>4.3.1  Расходы на оплату труда сотрудников казенных учреждений</t>
  </si>
  <si>
    <t>4.3.2 Начисление на выплаты по оплате труда сотрудников казенных учреждений</t>
  </si>
  <si>
    <t>4.3.3 Прочая закупка товаров работ и услуг, связанных с содержанием учреждений культуры</t>
  </si>
  <si>
    <t>1.1.Предоставление субсидии муниципальному бюджетному учреждению "РЦКД" на финансовое обеспечение выполнения муниципального задания на оказание муниципальных услуг (выполнение работ)</t>
  </si>
  <si>
    <t>2.2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</si>
  <si>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2.3 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</si>
  <si>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2.4 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</si>
  <si>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 xml:space="preserve">1.1.Предоставление субсидии муниципальному бюджетному учреждению "МБ"  на финансовое обеспечение выполнения муниципального задания на оказание муниципальных услуг (выполнение работ) </t>
  </si>
  <si>
    <t>5.1. Развитие системы непрерывного профессионального образования, участие в краевых и профессиональных мероприятий, проведение и участие в конкурсах и фестивалях, стимулирование инновационной деятельности библиотек</t>
  </si>
  <si>
    <t>2.1.1. Пополнение книжного фонда, приобретение орг. техники</t>
  </si>
  <si>
    <r>
      <t>«</t>
    </r>
    <r>
      <rPr>
        <b/>
        <sz val="10"/>
        <color theme="1"/>
        <rFont val="Times New Roman"/>
        <family val="1"/>
        <charset val="204"/>
      </rPr>
      <t>Развитие культуры, библиотечного обслуживания и молодежной политики в Пограничном муниципальном округе на 2020-2022 годы</t>
    </r>
    <r>
      <rPr>
        <b/>
        <sz val="10"/>
        <color rgb="FF26282F"/>
        <rFont val="Times New Roman"/>
        <family val="1"/>
        <charset val="204"/>
      </rPr>
      <t>»</t>
    </r>
  </si>
  <si>
    <t>бюджет Пограничного муниципального округа</t>
  </si>
  <si>
    <t>3. Антикризисные мероприятия</t>
  </si>
  <si>
    <t>Подпрограмма 7 НАЦИОНАЛЬНАЯ ПОЛИТИКА</t>
  </si>
  <si>
    <t>Подпрограмма № 1 «Развитие культуры »</t>
  </si>
  <si>
    <t>Замена двери на соответствующую требованиям пожарной безопасности</t>
  </si>
  <si>
    <t xml:space="preserve">3.3. Приобретение МЦ на нужды учреждения </t>
  </si>
  <si>
    <t>2.1.2. Пополнение книжного фонда Пограничного ГП</t>
  </si>
  <si>
    <t>2.1.5. Автоматизация библиотечных процессов (приобретение программного обеспечения для электронного каталога)</t>
  </si>
  <si>
    <t>2.1.6 Мероприятия учреждений Пограничного ГП</t>
  </si>
  <si>
    <t>2.1.7 Подписка на периодические издания Пограничного ГП</t>
  </si>
  <si>
    <t>2.1.4 Мероприятия, курсы повышения квалификации сотрудников</t>
  </si>
  <si>
    <t>(проведение мероприятий для реализации национальной политики)</t>
  </si>
  <si>
    <t>1.2.Приобретение материалов для адаптации объектов социальной инфраструктуры, обеспечения доступа и получения услуг</t>
  </si>
  <si>
    <t>3.1. Предоставление субсидии муниципальному автономному учреждению "Пограничный Дом офицеров" на иные цели (антикризисные мероприятия по стабилизации деятельности автономного учреждения)</t>
  </si>
  <si>
    <t>2.1. Библиотечные программы, проекты, подписка</t>
  </si>
  <si>
    <t>3.2.Приобретение музыкальных инструментов и художественного инвентаря для учреждений дополнительного образования детей в сфере культуры</t>
  </si>
  <si>
    <t>4.3. Расходы на деятельность учреждений культуры на территории Сергеевского сельского поселения</t>
  </si>
  <si>
    <t>4.2. Расходы на деятельность учреждений культуры на территории Жариковского сельского поселения</t>
  </si>
  <si>
    <t>4.1. Расходы на деятельность учреждений культуры на территории Пограничного городского поселения</t>
  </si>
  <si>
    <t>4.2.3.1 Капитальный ремонт сельского Дома культуры с. Нестеровка, с. Духовское</t>
  </si>
  <si>
    <t>3.3 Капитальный ремонт библиотек Сергеевка, Богуславка</t>
  </si>
  <si>
    <t>4.2 Мероприятия по обеспечению безопасности обслуживания населения и сохранности библиотечных фондов (приобретение медицинских масок, бесконтактных градусников)</t>
  </si>
  <si>
    <t>4. Мероприятия по обеспечению безопасности обслуживания населения и сохранности библиотечных фондов</t>
  </si>
  <si>
    <t>3.1. Мероприятия укрепления МБ Пограничного МР (субсидия на поддержку отрасли культуры (материальное оснащение лучшего учреждения)</t>
  </si>
  <si>
    <t>бюджет Пограничного муниципального округа (софинансирование)</t>
  </si>
  <si>
    <t>Приобретение ткани, обуви, мобильного хореографического станка, кустарников.</t>
  </si>
  <si>
    <t>3.5. Мероприятия безопасности учреждения</t>
  </si>
  <si>
    <t>3.4. Мероприятия по пожаробезопасности учреждения</t>
  </si>
  <si>
    <t>Обучение по охране труда , установка видеокамер, приобретение средств индивидуальной защиты.</t>
  </si>
  <si>
    <t>4.3.4. Уплата земельного налога, прочих налогов, сборов и иных платежей</t>
  </si>
  <si>
    <t xml:space="preserve">1.2. Сохранение объектов культурного наследия </t>
  </si>
  <si>
    <t xml:space="preserve">бюджет Пограничного муниципального округа </t>
  </si>
  <si>
    <t>3.7.Мероприятия по безопостности учреждения (приобретение медицинских масок, бесконтактных градусников)</t>
  </si>
  <si>
    <t>3.4 Капитальный ремонт библиотек Центральной библиотеки</t>
  </si>
  <si>
    <t>3.5. Проверка достоверности сметной стоимости капитального ремонта бибилиотек с. Богуславка, с. Сергеевка, Центральной библиотеки, капитальный ремонт здания Центральной библиотеки</t>
  </si>
  <si>
    <t>4.1.5 Капитальный ремонт Центра досуга с. Барано-Оренгбурское</t>
  </si>
  <si>
    <t>4.1.6. Уплата налогов, сборов и иных платежей</t>
  </si>
  <si>
    <t>4.1.4 Капитальный ремонт здания Центра досуга с. Духовское</t>
  </si>
  <si>
    <t>МБУ «РЦКД Пограничного МО»; МКУ «Центр ФБЭО Пограничного МО"</t>
  </si>
  <si>
    <t>МКУ «Центр ФБЭО Пограничного МО"</t>
  </si>
  <si>
    <t>МКУ «Центр ФБЭО Пограничного МО", МКУ "Сельский клуб с. Украинка Пограничного МО"</t>
  </si>
  <si>
    <t>МБУ ДО «ДШИ Пограничного МО»; МКУ «Центр ФБЭО Пограничного МО"</t>
  </si>
  <si>
    <t>Отдел по делам культуры, молодежи и социальной политикеАдминистрации ПМО, подведомственные учреждения отделу по делам культуры, молодежи и социальной политике Администрации ПМО</t>
  </si>
  <si>
    <t>МБУ «МБ Пограничного МО»; МКУ «Центр ФБЭО Пограничного МО"</t>
  </si>
  <si>
    <t>МБУ «МБ Пограничного МО»;МКУ «Центр ФБЭО Пограничного МО"</t>
  </si>
  <si>
    <t>МКУ «Центр ФБЭО Пограничного МО" МКУ "ЦКДС Пограничного МО"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</si>
  <si>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</si>
  <si>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 Муниципальные образовательные учреждения ПМО</t>
  </si>
  <si>
    <t>Администрация Пограничного муниципального округа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</si>
  <si>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ПМО, Администрация Пограничного муниципального округа</t>
  </si>
  <si>
    <t xml:space="preserve">Отдел по делам культуры, молодежи и социальной политике Администрации Пограничного муниципального округа; МКУ «Центр ФБЭО Пограничного МО" </t>
  </si>
  <si>
    <t>МКУ «Центр ФБЭО Пограничного МО", Администрация Пограничного муниципального округа</t>
  </si>
  <si>
    <t>МКУ «КДЦ Пограничного МО»; МКУ «Центр ФБЭО Пограничного МО"</t>
  </si>
  <si>
    <t>МКУ «КДЦ Пограничного МО»; МКУ «Центр ФБЭО Пограничного МО""</t>
  </si>
  <si>
    <t>Отдел по делам культуры, молодежи и социальной политике; Администрации ПМО, подведомственные учреждения отделу по делам культуры, молодежи и социальной политике Администрации ПМО</t>
  </si>
  <si>
    <t>МКУ «Центр ФБЭО Пограничного МО", МКУ "ЦКС Жариковского СТ"</t>
  </si>
  <si>
    <t>МКУ «Центр ФБЭО Пограничного МО", МКУ "ЦКДС Пограничного МО"</t>
  </si>
  <si>
    <t>МКУ «Центр ФБЭО Пограничного МО", МКУ "ЦКДС Пограничного МО", МКУ "ЦКС Жарикоского СТ", МКУ "Сельский клуб с. Украинка Пограничного МО"</t>
  </si>
  <si>
    <t>Администрация Пограничного МО</t>
  </si>
  <si>
    <t>МКУ "ЦКДС Пограничного МО",МКУ "ЦКС Жарикоского СТ", МКУ «Центр ФБЭО Пограничного МО"</t>
  </si>
  <si>
    <t>МКУ "ЦКС Жарикоского СТ"; МКУ «Центр ФБЭО Пограничного МО"</t>
  </si>
  <si>
    <t>МБУ «РЦКД Пограничного МО»; МКУ «Центр ФБЭО Пограничного МО", МКУ "ЦКДС Пограничного МО",МКУ "ЦКС Жарикоского СТ"</t>
  </si>
  <si>
    <t>МКУ «Центр ФБЭО Пограничного МО",МКУ "ЦКС Жариковского СТ", МКУ "ЦКДС Пограничного МО"</t>
  </si>
  <si>
    <r>
      <rPr>
        <b/>
        <sz val="10"/>
        <color rgb="FF26282F"/>
        <rFont val="Times New Roman"/>
        <family val="1"/>
        <charset val="204"/>
      </rPr>
      <t>Приложение № 3</t>
    </r>
    <r>
      <rPr>
        <sz val="10"/>
        <color rgb="FF26282F"/>
        <rFont val="Times New Roman"/>
        <family val="1"/>
        <charset val="204"/>
      </rPr>
      <t xml:space="preserve"> к муниципальной программе </t>
    </r>
    <r>
      <rPr>
        <sz val="10"/>
        <color theme="1"/>
        <rFont val="Times New Roman"/>
        <family val="1"/>
        <charset val="204"/>
      </rPr>
      <t>«Развитие культуры, библиотечного обслуживания и молодежной политики в  Пограничном муниципальном округе на 2020-2022 годы», утвержденное постановлением Администрации Пограничного муниципального округа от 15.05..2019 № 335</t>
    </r>
  </si>
  <si>
    <r>
      <rPr>
        <b/>
        <sz val="10"/>
        <color rgb="FF26282F"/>
        <rFont val="Times New Roman"/>
        <family val="1"/>
        <charset val="204"/>
      </rPr>
      <t>Приложение № 1</t>
    </r>
    <r>
      <rPr>
        <sz val="10"/>
        <color rgb="FF26282F"/>
        <rFont val="Times New Roman"/>
        <family val="1"/>
        <charset val="204"/>
      </rPr>
      <t xml:space="preserve"> к постановлению Администрации Пограничного муниципального округа "О внесении изменений в муниципальную программу </t>
    </r>
    <r>
      <rPr>
        <sz val="10"/>
        <color theme="1"/>
        <rFont val="Times New Roman"/>
        <family val="1"/>
        <charset val="204"/>
      </rPr>
      <t>«Развитие культуры, библиотечного обслуживания и молодежной политики в  Пограничном муниципальном округе на 2020-2022 годы» от ___.__________.2020  № _______</t>
    </r>
  </si>
  <si>
    <t>2.Обеспечение доступа граждан ПМО к культурным ценностям и участию в культурной жизни, реализация творческого потенциала населения</t>
  </si>
  <si>
    <t>3.1.Капитальный ремонт помещений МБУДО "ДШИ Пограничного МР"(проверка достоверности сметной стоимости,экспертиза и проект территории ДШИ, ремонта фасада и внутренних помещений здания)</t>
  </si>
  <si>
    <t>1.1.Приобретение материалов, работ и услуг для адаптации объектов социальной инфраструктуры, обеспечения доступа и получения услуг</t>
  </si>
  <si>
    <t>3.2.Частичный ремонт кровли здания библиотеки с. Барабаш-Левада, текуший ремонт здания библиотеки с. Сергеека,установка туалетов,подключение детской библиотеки к центральной канализации</t>
  </si>
  <si>
    <t>4.1 Мероприятия по обеспечению безопасности обслуживания населения и сохранности библиотечных фондов (противопожарная пропитка стеллажей), освещение и видеонаблюдение</t>
  </si>
  <si>
    <t>3.1.Мероприятия на укрепление МБ РЦКД Приобретение звукового оборудования (микшерного пульта), ткани на костюмы,моноблока, МФУ</t>
  </si>
  <si>
    <t xml:space="preserve"> МКУ "ЦКДС Пограничного МО", МКУ "ЦКС Жарикоского СТ"; МКУ «Центр ФБЭО Пограничного МО"</t>
  </si>
  <si>
    <t>1.2.Расходы на содержание и обеспечение деятельности (оказание услуг, выполнение работ) муниципальных учреждений (МКУ«Центр ФБЭО Пограничного МО»)</t>
  </si>
  <si>
    <t>2.1.Курсы повышения квалификации  и аттестация преподавателей  участие в фестивалях, конкурсах,обучение пож. тех.минимумы сотрудников</t>
  </si>
  <si>
    <t>МБУ «МБ Пограничного МО»;МБУ ДО «ДШИ Пограничного МО»</t>
  </si>
  <si>
    <t>МКУ "ЦКДС Пограничного МО"</t>
  </si>
  <si>
    <t>3.3. Капитальный ремонт сцены РЦКД</t>
  </si>
  <si>
    <t xml:space="preserve">3.4. Капитальный ремонт клуба с.Нестеровки, </t>
  </si>
  <si>
    <t>3.5. Ремонт лестничных маршей клуба с.Нестеровки</t>
  </si>
  <si>
    <t>3.6.Мероприятия по безопостности учреждения (приобретение медицинских масок, бесконтактных градусников)</t>
  </si>
  <si>
    <t>3.8. Строительство сельского дома культуры</t>
  </si>
  <si>
    <t>1.4 Субсидии на реализацию мероприятий по формированию доступной среды маломобильных групп населения</t>
  </si>
  <si>
    <t>1.3 Мероприятий по формированию доступной среды маломобильных групп населения</t>
  </si>
  <si>
    <t>МКУ "ЦКДС Пограничного МО";МБУ ДО «ДШИ Пограничного МО»</t>
  </si>
  <si>
    <t>3.9.Мероприятия по созданию единого информационного поля (создание сайта)</t>
  </si>
  <si>
    <t>2.1.3 Подписка на периодические издания,сайт</t>
  </si>
  <si>
    <t xml:space="preserve"> МКУ "ЦКДС Пограничного МО"</t>
  </si>
  <si>
    <t>МКУ "ЦКС Жариковского СТ"</t>
  </si>
  <si>
    <t>1.2.3  Разработка проектно-сметной документации по реконструкции памятника сопки Снеговой</t>
  </si>
  <si>
    <t>1.2.5. Сохранение объектов культурного наследия (ремонт памятников) МКУ "ЦКС Жариковского СТ"</t>
  </si>
  <si>
    <t>1.2.4.  Проверка достоверности сметной стоимости реконструкции памятника сопки Снеговая</t>
  </si>
  <si>
    <t>1.2.2. Сохранение объектов культурного наследия (ремонт памятников) МКУ "ЦКДС Пограничного МО"</t>
  </si>
  <si>
    <t>1.2.1. Сохранение объектов культурного наследия (ремонт памятников) МКУ «Центр ФБЭО Пограничного МО"</t>
  </si>
  <si>
    <t>3.10. Подключение клуба с.Нестеровки к центральному теплоснабжению, утепление крыши клуба</t>
  </si>
  <si>
    <t>МКУ «Центр ФБЭО Пограничного МО" МБУ РЦКД Пограничного МО</t>
  </si>
  <si>
    <t xml:space="preserve">3.2.  Проверка достоверности сметной стоимости капитального ремонта зданий клубов с.Барано-Оренбурское, с.Духовское,c.Софья-Алексеевка, ж/д клуб, экспертиза качества ремонтных работ с.Нестеровка, </t>
  </si>
  <si>
    <t>4.1.3 Прочая закупка товаров работ и услуг, закупка энергоресурсов связанных с содержанием учреждений культуры</t>
  </si>
  <si>
    <t>МКУ «Центр ФБЭО Пограничного МО", МБУ РЦКД Пограничного МО</t>
  </si>
  <si>
    <t>2.5  Организация и проведение культурно массовых мероприятий при реализации наказов избирателей депутатам Думы Пограничного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</si>
</sst>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26282F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justify" vertical="distributed" wrapText="1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top" wrapText="1"/>
    </xf>
    <xf numFmtId="2" fontId="3" fillId="2" borderId="10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horizontal="center" vertical="top" wrapText="1"/>
    </xf>
    <xf numFmtId="2" fontId="4" fillId="0" borderId="1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2" fontId="4" fillId="3" borderId="8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16" fontId="1" fillId="0" borderId="2" xfId="0" applyNumberFormat="1" applyFont="1" applyBorder="1" applyAlignment="1">
      <alignment horizontal="left" vertical="top" wrapText="1"/>
    </xf>
    <xf numFmtId="16" fontId="1" fillId="0" borderId="4" xfId="0" applyNumberFormat="1" applyFont="1" applyBorder="1" applyAlignment="1">
      <alignment horizontal="left" vertical="top" wrapText="1"/>
    </xf>
    <xf numFmtId="16" fontId="1" fillId="0" borderId="3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5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2" fontId="1" fillId="0" borderId="2" xfId="0" applyNumberFormat="1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left" vertical="top" wrapText="1"/>
    </xf>
    <xf numFmtId="2" fontId="4" fillId="3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8"/>
  <sheetViews>
    <sheetView tabSelected="1" topLeftCell="A7" zoomScaleNormal="100" workbookViewId="0">
      <pane xSplit="3" ySplit="3" topLeftCell="D271" activePane="bottomRight" state="frozen"/>
      <selection activeCell="A7" sqref="A7"/>
      <selection pane="topRight" activeCell="D7" sqref="D7"/>
      <selection pane="bottomLeft" activeCell="A10" sqref="A10"/>
      <selection pane="bottomRight" activeCell="F288" sqref="F288"/>
    </sheetView>
  </sheetViews>
  <sheetFormatPr defaultColWidth="9.109375" defaultRowHeight="13.2" x14ac:dyDescent="0.25"/>
  <cols>
    <col min="1" max="1" width="32.88671875" style="1" customWidth="1"/>
    <col min="2" max="2" width="25.44140625" style="1" customWidth="1"/>
    <col min="3" max="3" width="20.6640625" style="1" customWidth="1"/>
    <col min="4" max="4" width="18.5546875" style="1" customWidth="1"/>
    <col min="5" max="7" width="23.44140625" style="1" customWidth="1"/>
    <col min="8" max="16384" width="9.109375" style="1"/>
  </cols>
  <sheetData>
    <row r="1" spans="1:7" ht="92.25" customHeight="1" x14ac:dyDescent="0.25">
      <c r="F1" s="138" t="s">
        <v>120</v>
      </c>
      <c r="G1" s="138"/>
    </row>
    <row r="2" spans="1:7" ht="14.25" customHeight="1" x14ac:dyDescent="0.2">
      <c r="D2" s="4"/>
      <c r="E2" s="4"/>
      <c r="F2" s="4"/>
      <c r="G2" s="4"/>
    </row>
    <row r="3" spans="1:7" ht="93" customHeight="1" x14ac:dyDescent="0.25">
      <c r="F3" s="138" t="s">
        <v>119</v>
      </c>
      <c r="G3" s="138"/>
    </row>
    <row r="4" spans="1:7" ht="12.75" x14ac:dyDescent="0.2">
      <c r="A4" s="2"/>
    </row>
    <row r="5" spans="1:7" x14ac:dyDescent="0.25">
      <c r="A5" s="140" t="s">
        <v>0</v>
      </c>
      <c r="B5" s="140"/>
      <c r="C5" s="140"/>
      <c r="D5" s="140"/>
      <c r="E5" s="140"/>
      <c r="F5" s="140"/>
      <c r="G5" s="140"/>
    </row>
    <row r="6" spans="1:7" x14ac:dyDescent="0.25">
      <c r="A6" s="140" t="s">
        <v>1</v>
      </c>
      <c r="B6" s="140"/>
      <c r="C6" s="140"/>
      <c r="D6" s="140"/>
      <c r="E6" s="140"/>
      <c r="F6" s="140"/>
      <c r="G6" s="140"/>
    </row>
    <row r="7" spans="1:7" ht="15" customHeight="1" x14ac:dyDescent="0.25">
      <c r="A7" s="141" t="s">
        <v>55</v>
      </c>
      <c r="B7" s="141"/>
      <c r="C7" s="141"/>
      <c r="D7" s="141"/>
      <c r="E7" s="141"/>
      <c r="F7" s="141"/>
      <c r="G7" s="141"/>
    </row>
    <row r="8" spans="1:7" ht="12.75" x14ac:dyDescent="0.2">
      <c r="A8" s="3"/>
    </row>
    <row r="9" spans="1:7" ht="27" customHeight="1" x14ac:dyDescent="0.25">
      <c r="A9" s="7" t="s">
        <v>2</v>
      </c>
      <c r="B9" s="7" t="s">
        <v>3</v>
      </c>
      <c r="C9" s="7" t="s">
        <v>4</v>
      </c>
      <c r="D9" s="7" t="s">
        <v>5</v>
      </c>
      <c r="E9" s="7" t="s">
        <v>32</v>
      </c>
      <c r="F9" s="7" t="s">
        <v>33</v>
      </c>
      <c r="G9" s="7" t="s">
        <v>35</v>
      </c>
    </row>
    <row r="10" spans="1:7" ht="18.75" customHeight="1" x14ac:dyDescent="0.25">
      <c r="A10" s="129" t="s">
        <v>59</v>
      </c>
      <c r="B10" s="113" t="s">
        <v>102</v>
      </c>
      <c r="C10" s="9" t="s">
        <v>6</v>
      </c>
      <c r="D10" s="10">
        <f>E10+F10+G10</f>
        <v>86460.260000000009</v>
      </c>
      <c r="E10" s="10">
        <f>E11+E12</f>
        <v>34417.57</v>
      </c>
      <c r="F10" s="10">
        <f>F11+F12</f>
        <v>31190.82</v>
      </c>
      <c r="G10" s="10">
        <f t="shared" ref="G10" si="0">G11+G12</f>
        <v>20851.870000000003</v>
      </c>
    </row>
    <row r="11" spans="1:7" ht="38.25" customHeight="1" x14ac:dyDescent="0.25">
      <c r="A11" s="130"/>
      <c r="B11" s="114"/>
      <c r="C11" s="36" t="s">
        <v>56</v>
      </c>
      <c r="D11" s="6">
        <f>E11+F11+G11</f>
        <v>76305.72</v>
      </c>
      <c r="E11" s="24">
        <f>E15+E39+E57+E91</f>
        <v>26691.71</v>
      </c>
      <c r="F11" s="24">
        <f>F15+F39+F57+F91</f>
        <v>28762.14</v>
      </c>
      <c r="G11" s="24">
        <f>G15+G39+G57+G91</f>
        <v>20851.870000000003</v>
      </c>
    </row>
    <row r="12" spans="1:7" ht="18" customHeight="1" x14ac:dyDescent="0.25">
      <c r="A12" s="130"/>
      <c r="B12" s="114"/>
      <c r="C12" s="36" t="s">
        <v>30</v>
      </c>
      <c r="D12" s="6">
        <f>E12+F12+G12</f>
        <v>10154.539999999999</v>
      </c>
      <c r="E12" s="24">
        <f>E58+E92+E16</f>
        <v>7725.86</v>
      </c>
      <c r="F12" s="24">
        <f>F58+F92+F16</f>
        <v>2428.6799999999998</v>
      </c>
      <c r="G12" s="24">
        <f>G58+G92+G16</f>
        <v>0</v>
      </c>
    </row>
    <row r="13" spans="1:7" ht="40.5" customHeight="1" x14ac:dyDescent="0.25">
      <c r="A13" s="131"/>
      <c r="B13" s="115"/>
      <c r="C13" s="36" t="s">
        <v>27</v>
      </c>
      <c r="D13" s="6">
        <f t="shared" ref="D13" si="1">E13+F13+G13</f>
        <v>0</v>
      </c>
      <c r="E13" s="24">
        <f t="shared" ref="E13:G13" si="2">E59</f>
        <v>0</v>
      </c>
      <c r="F13" s="14">
        <f t="shared" si="2"/>
        <v>0</v>
      </c>
      <c r="G13" s="14">
        <f t="shared" si="2"/>
        <v>0</v>
      </c>
    </row>
    <row r="14" spans="1:7" ht="17.25" customHeight="1" x14ac:dyDescent="0.25">
      <c r="A14" s="113" t="s">
        <v>7</v>
      </c>
      <c r="B14" s="119" t="s">
        <v>94</v>
      </c>
      <c r="C14" s="13" t="s">
        <v>6</v>
      </c>
      <c r="D14" s="12">
        <f>E14+F14+G14</f>
        <v>26822.33</v>
      </c>
      <c r="E14" s="16">
        <f>E15+E16</f>
        <v>7236.71</v>
      </c>
      <c r="F14" s="16">
        <f>F15+F16</f>
        <v>12128.130000000001</v>
      </c>
      <c r="G14" s="16">
        <f t="shared" ref="G14" si="3">G15+G16</f>
        <v>7457.49</v>
      </c>
    </row>
    <row r="15" spans="1:7" ht="60.75" customHeight="1" x14ac:dyDescent="0.25">
      <c r="A15" s="114"/>
      <c r="B15" s="119"/>
      <c r="C15" s="58" t="s">
        <v>56</v>
      </c>
      <c r="D15" s="12">
        <f t="shared" ref="D15:D16" si="4">E15+F15+G15</f>
        <v>24369.11</v>
      </c>
      <c r="E15" s="16">
        <f>E18+E20</f>
        <v>7212.17</v>
      </c>
      <c r="F15" s="16">
        <f>F18+F20</f>
        <v>9699.4500000000007</v>
      </c>
      <c r="G15" s="16">
        <f t="shared" ref="G15" si="5">G18+G20</f>
        <v>7457.49</v>
      </c>
    </row>
    <row r="16" spans="1:7" ht="16.5" customHeight="1" x14ac:dyDescent="0.25">
      <c r="A16" s="115"/>
      <c r="B16" s="74"/>
      <c r="C16" s="75" t="s">
        <v>30</v>
      </c>
      <c r="D16" s="12">
        <f t="shared" si="4"/>
        <v>2453.2199999999998</v>
      </c>
      <c r="E16" s="16">
        <f>E21+E28+E37</f>
        <v>24.54</v>
      </c>
      <c r="F16" s="16">
        <f>F21+F37</f>
        <v>2428.6799999999998</v>
      </c>
      <c r="G16" s="16">
        <f t="shared" ref="G16" si="6">G21+G28+G37</f>
        <v>0</v>
      </c>
    </row>
    <row r="17" spans="1:7" ht="22.5" customHeight="1" x14ac:dyDescent="0.25">
      <c r="A17" s="119" t="s">
        <v>48</v>
      </c>
      <c r="B17" s="139" t="s">
        <v>150</v>
      </c>
      <c r="C17" s="15" t="s">
        <v>6</v>
      </c>
      <c r="D17" s="14">
        <f t="shared" ref="D17:D40" si="7">E17+F17+G17</f>
        <v>21479.17</v>
      </c>
      <c r="E17" s="24">
        <f>E18</f>
        <v>6309.79</v>
      </c>
      <c r="F17" s="24">
        <f t="shared" ref="F17:G17" si="8">F18</f>
        <v>7711.89</v>
      </c>
      <c r="G17" s="24">
        <f t="shared" si="8"/>
        <v>7457.49</v>
      </c>
    </row>
    <row r="18" spans="1:7" ht="69" customHeight="1" x14ac:dyDescent="0.25">
      <c r="A18" s="119"/>
      <c r="B18" s="139"/>
      <c r="C18" s="58" t="s">
        <v>56</v>
      </c>
      <c r="D18" s="14">
        <f t="shared" si="7"/>
        <v>21479.17</v>
      </c>
      <c r="E18" s="24">
        <v>6309.79</v>
      </c>
      <c r="F18" s="44">
        <v>7711.89</v>
      </c>
      <c r="G18" s="24">
        <v>7457.49</v>
      </c>
    </row>
    <row r="19" spans="1:7" ht="19.5" customHeight="1" x14ac:dyDescent="0.25">
      <c r="A19" s="113" t="s">
        <v>86</v>
      </c>
      <c r="B19" s="113" t="s">
        <v>118</v>
      </c>
      <c r="C19" s="86" t="s">
        <v>6</v>
      </c>
      <c r="D19" s="14">
        <f t="shared" ref="D19:D28" si="9">E19+F19+G19</f>
        <v>5343.16</v>
      </c>
      <c r="E19" s="24">
        <f>E20+E21</f>
        <v>926.91999999999985</v>
      </c>
      <c r="F19" s="24">
        <f>F20+F21</f>
        <v>4416.24</v>
      </c>
      <c r="G19" s="14">
        <f t="shared" ref="G19" si="10">G20</f>
        <v>0</v>
      </c>
    </row>
    <row r="20" spans="1:7" ht="29.25" customHeight="1" x14ac:dyDescent="0.25">
      <c r="A20" s="114"/>
      <c r="B20" s="114"/>
      <c r="C20" s="89" t="s">
        <v>56</v>
      </c>
      <c r="D20" s="6">
        <f t="shared" si="9"/>
        <v>2889.9399999999996</v>
      </c>
      <c r="E20" s="24">
        <f>E27+E36+E23+E24</f>
        <v>902.37999999999988</v>
      </c>
      <c r="F20" s="24">
        <f>F27+F36+F23+F24+F30+F33</f>
        <v>1987.56</v>
      </c>
      <c r="G20" s="6">
        <v>0</v>
      </c>
    </row>
    <row r="21" spans="1:7" ht="21.75" customHeight="1" x14ac:dyDescent="0.25">
      <c r="A21" s="115"/>
      <c r="B21" s="115"/>
      <c r="C21" s="89" t="s">
        <v>30</v>
      </c>
      <c r="D21" s="6">
        <f t="shared" si="9"/>
        <v>2453.2199999999998</v>
      </c>
      <c r="E21" s="24">
        <f>E25</f>
        <v>24.54</v>
      </c>
      <c r="F21" s="24">
        <f>F25+F31</f>
        <v>2428.6799999999998</v>
      </c>
      <c r="G21" s="6">
        <v>0</v>
      </c>
    </row>
    <row r="22" spans="1:7" ht="21.75" customHeight="1" x14ac:dyDescent="0.25">
      <c r="A22" s="113" t="s">
        <v>148</v>
      </c>
      <c r="B22" s="113" t="s">
        <v>95</v>
      </c>
      <c r="C22" s="86" t="s">
        <v>6</v>
      </c>
      <c r="D22" s="14">
        <f t="shared" ref="D22:D25" si="11">E22+F22+G22</f>
        <v>272.82</v>
      </c>
      <c r="E22" s="24">
        <f>E23+E25+E24</f>
        <v>172.82</v>
      </c>
      <c r="F22" s="24">
        <f t="shared" ref="F22:G22" si="12">F23</f>
        <v>100</v>
      </c>
      <c r="G22" s="14">
        <f t="shared" si="12"/>
        <v>0</v>
      </c>
    </row>
    <row r="23" spans="1:7" ht="29.25" customHeight="1" x14ac:dyDescent="0.25">
      <c r="A23" s="114"/>
      <c r="B23" s="114"/>
      <c r="C23" s="89" t="s">
        <v>56</v>
      </c>
      <c r="D23" s="6">
        <f t="shared" si="11"/>
        <v>247.52</v>
      </c>
      <c r="E23" s="24">
        <v>147.52000000000001</v>
      </c>
      <c r="F23" s="24">
        <v>100</v>
      </c>
      <c r="G23" s="6">
        <v>0</v>
      </c>
    </row>
    <row r="24" spans="1:7" ht="42.75" customHeight="1" x14ac:dyDescent="0.25">
      <c r="A24" s="114"/>
      <c r="B24" s="114"/>
      <c r="C24" s="89" t="s">
        <v>80</v>
      </c>
      <c r="D24" s="6">
        <f t="shared" si="11"/>
        <v>0.76</v>
      </c>
      <c r="E24" s="24">
        <v>0.76</v>
      </c>
      <c r="F24" s="24">
        <v>0</v>
      </c>
      <c r="G24" s="6"/>
    </row>
    <row r="25" spans="1:7" ht="21.75" customHeight="1" x14ac:dyDescent="0.25">
      <c r="A25" s="115"/>
      <c r="B25" s="115"/>
      <c r="C25" s="89" t="s">
        <v>30</v>
      </c>
      <c r="D25" s="6">
        <f t="shared" si="11"/>
        <v>24.54</v>
      </c>
      <c r="E25" s="24">
        <v>24.54</v>
      </c>
      <c r="F25" s="24">
        <v>0</v>
      </c>
      <c r="G25" s="6">
        <v>0</v>
      </c>
    </row>
    <row r="26" spans="1:7" ht="21.75" customHeight="1" x14ac:dyDescent="0.25">
      <c r="A26" s="113" t="s">
        <v>147</v>
      </c>
      <c r="B26" s="113" t="s">
        <v>142</v>
      </c>
      <c r="C26" s="86" t="s">
        <v>6</v>
      </c>
      <c r="D26" s="14">
        <f t="shared" si="9"/>
        <v>930.7</v>
      </c>
      <c r="E26" s="24">
        <f>E27+E28</f>
        <v>460.7</v>
      </c>
      <c r="F26" s="24">
        <f>F27+F28</f>
        <v>470</v>
      </c>
      <c r="G26" s="14">
        <f t="shared" ref="G26" si="13">G27</f>
        <v>0</v>
      </c>
    </row>
    <row r="27" spans="1:7" ht="28.5" customHeight="1" x14ac:dyDescent="0.25">
      <c r="A27" s="114"/>
      <c r="B27" s="114"/>
      <c r="C27" s="89" t="s">
        <v>56</v>
      </c>
      <c r="D27" s="6">
        <f t="shared" si="9"/>
        <v>930.7</v>
      </c>
      <c r="E27" s="24">
        <v>460.7</v>
      </c>
      <c r="F27" s="14">
        <v>470</v>
      </c>
      <c r="G27" s="6">
        <v>0</v>
      </c>
    </row>
    <row r="28" spans="1:7" ht="21.75" customHeight="1" x14ac:dyDescent="0.25">
      <c r="A28" s="115"/>
      <c r="B28" s="115"/>
      <c r="C28" s="89" t="s">
        <v>30</v>
      </c>
      <c r="D28" s="6">
        <f t="shared" si="9"/>
        <v>0</v>
      </c>
      <c r="E28" s="14">
        <f>E31+E34</f>
        <v>0</v>
      </c>
      <c r="F28" s="14">
        <v>0</v>
      </c>
      <c r="G28" s="6">
        <v>0</v>
      </c>
    </row>
    <row r="29" spans="1:7" ht="21.75" customHeight="1" x14ac:dyDescent="0.25">
      <c r="A29" s="116" t="s">
        <v>144</v>
      </c>
      <c r="B29" s="116" t="s">
        <v>131</v>
      </c>
      <c r="C29" s="23" t="s">
        <v>6</v>
      </c>
      <c r="D29" s="24">
        <f>E29+F29+G29</f>
        <v>2596.2399999999998</v>
      </c>
      <c r="E29" s="24">
        <f>E30+E31</f>
        <v>0</v>
      </c>
      <c r="F29" s="24">
        <f>F30+F31</f>
        <v>2596.2399999999998</v>
      </c>
      <c r="G29" s="24">
        <f t="shared" ref="G29" si="14">G30+G31</f>
        <v>0</v>
      </c>
    </row>
    <row r="30" spans="1:7" ht="27.75" customHeight="1" x14ac:dyDescent="0.25">
      <c r="A30" s="120"/>
      <c r="B30" s="120"/>
      <c r="C30" s="64" t="s">
        <v>80</v>
      </c>
      <c r="D30" s="24">
        <f t="shared" ref="D30:D31" si="15">E30+F30+G30</f>
        <v>167.56</v>
      </c>
      <c r="E30" s="24">
        <v>0</v>
      </c>
      <c r="F30" s="24">
        <v>167.56</v>
      </c>
      <c r="G30" s="24">
        <v>0</v>
      </c>
    </row>
    <row r="31" spans="1:7" ht="29.25" customHeight="1" x14ac:dyDescent="0.25">
      <c r="A31" s="117"/>
      <c r="B31" s="117"/>
      <c r="C31" s="64" t="s">
        <v>28</v>
      </c>
      <c r="D31" s="24">
        <f t="shared" si="15"/>
        <v>2428.6799999999998</v>
      </c>
      <c r="E31" s="24">
        <v>0</v>
      </c>
      <c r="F31" s="24">
        <v>2428.6799999999998</v>
      </c>
      <c r="G31" s="24">
        <v>0</v>
      </c>
    </row>
    <row r="32" spans="1:7" ht="29.25" customHeight="1" x14ac:dyDescent="0.25">
      <c r="A32" s="116" t="s">
        <v>146</v>
      </c>
      <c r="B32" s="116" t="s">
        <v>131</v>
      </c>
      <c r="C32" s="23" t="s">
        <v>6</v>
      </c>
      <c r="D32" s="24">
        <f>E32+F32+G32</f>
        <v>700</v>
      </c>
      <c r="E32" s="24">
        <f>E33+E34</f>
        <v>0</v>
      </c>
      <c r="F32" s="24">
        <f t="shared" ref="F32:G32" si="16">F33+F34</f>
        <v>700</v>
      </c>
      <c r="G32" s="24">
        <f t="shared" si="16"/>
        <v>0</v>
      </c>
    </row>
    <row r="33" spans="1:7" ht="29.25" customHeight="1" x14ac:dyDescent="0.25">
      <c r="A33" s="120"/>
      <c r="B33" s="120"/>
      <c r="C33" s="64" t="s">
        <v>56</v>
      </c>
      <c r="D33" s="24">
        <f t="shared" ref="D33:D34" si="17">E33+F33+G33</f>
        <v>700</v>
      </c>
      <c r="E33" s="24">
        <v>0</v>
      </c>
      <c r="F33" s="24">
        <v>700</v>
      </c>
      <c r="G33" s="24">
        <v>0</v>
      </c>
    </row>
    <row r="34" spans="1:7" ht="29.25" customHeight="1" x14ac:dyDescent="0.25">
      <c r="A34" s="117"/>
      <c r="B34" s="117"/>
      <c r="C34" s="64" t="s">
        <v>28</v>
      </c>
      <c r="D34" s="24">
        <f t="shared" si="17"/>
        <v>0</v>
      </c>
      <c r="E34" s="24">
        <v>0</v>
      </c>
      <c r="F34" s="24">
        <v>0</v>
      </c>
      <c r="G34" s="24">
        <v>0</v>
      </c>
    </row>
    <row r="35" spans="1:7" ht="23.25" customHeight="1" x14ac:dyDescent="0.25">
      <c r="A35" s="113" t="s">
        <v>145</v>
      </c>
      <c r="B35" s="113" t="s">
        <v>143</v>
      </c>
      <c r="C35" s="15" t="s">
        <v>6</v>
      </c>
      <c r="D35" s="14">
        <f t="shared" si="7"/>
        <v>843.4</v>
      </c>
      <c r="E35" s="24">
        <f>E36+E37</f>
        <v>293.39999999999998</v>
      </c>
      <c r="F35" s="24">
        <f t="shared" ref="F35" si="18">F36</f>
        <v>550</v>
      </c>
      <c r="G35" s="14">
        <f t="shared" ref="G35" si="19">G36</f>
        <v>0</v>
      </c>
    </row>
    <row r="36" spans="1:7" ht="30" customHeight="1" x14ac:dyDescent="0.25">
      <c r="A36" s="114"/>
      <c r="B36" s="114"/>
      <c r="C36" s="58" t="s">
        <v>56</v>
      </c>
      <c r="D36" s="6">
        <f t="shared" si="7"/>
        <v>843.4</v>
      </c>
      <c r="E36" s="24">
        <v>293.39999999999998</v>
      </c>
      <c r="F36" s="14">
        <v>550</v>
      </c>
      <c r="G36" s="6">
        <v>0</v>
      </c>
    </row>
    <row r="37" spans="1:7" ht="30" customHeight="1" x14ac:dyDescent="0.25">
      <c r="A37" s="115"/>
      <c r="B37" s="115"/>
      <c r="C37" s="75" t="s">
        <v>30</v>
      </c>
      <c r="D37" s="6">
        <f t="shared" si="7"/>
        <v>0</v>
      </c>
      <c r="E37" s="24"/>
      <c r="F37" s="14">
        <v>0</v>
      </c>
      <c r="G37" s="6">
        <v>0</v>
      </c>
    </row>
    <row r="38" spans="1:7" ht="16.5" customHeight="1" x14ac:dyDescent="0.25">
      <c r="A38" s="119" t="s">
        <v>121</v>
      </c>
      <c r="B38" s="119" t="s">
        <v>94</v>
      </c>
      <c r="C38" s="13" t="s">
        <v>6</v>
      </c>
      <c r="D38" s="12">
        <f t="shared" si="7"/>
        <v>3719.41</v>
      </c>
      <c r="E38" s="16">
        <f>E40+E39</f>
        <v>1740.31</v>
      </c>
      <c r="F38" s="16">
        <f>F40+F39</f>
        <v>1979.1</v>
      </c>
      <c r="G38" s="12">
        <f t="shared" ref="G38" si="20">G40</f>
        <v>0</v>
      </c>
    </row>
    <row r="39" spans="1:7" ht="33" customHeight="1" x14ac:dyDescent="0.25">
      <c r="A39" s="119"/>
      <c r="B39" s="119"/>
      <c r="C39" s="89" t="s">
        <v>56</v>
      </c>
      <c r="D39" s="11">
        <f t="shared" ref="D39" si="21">E39+F39+G39</f>
        <v>3719.41</v>
      </c>
      <c r="E39" s="16">
        <f>E42+E45+E48+E51+E43</f>
        <v>1740.31</v>
      </c>
      <c r="F39" s="12">
        <f>F41+F44+F47+F50+F54</f>
        <v>1979.1</v>
      </c>
      <c r="G39" s="12">
        <f>G41+G44+G47+G50</f>
        <v>0</v>
      </c>
    </row>
    <row r="40" spans="1:7" ht="21.75" customHeight="1" x14ac:dyDescent="0.25">
      <c r="A40" s="119"/>
      <c r="B40" s="119"/>
      <c r="C40" s="64" t="s">
        <v>30</v>
      </c>
      <c r="D40" s="11">
        <f t="shared" si="7"/>
        <v>0</v>
      </c>
      <c r="E40" s="16">
        <f>E46+E49+E52</f>
        <v>0</v>
      </c>
      <c r="F40" s="12">
        <v>0</v>
      </c>
      <c r="G40" s="12">
        <f>G42+G45+G48+G51</f>
        <v>0</v>
      </c>
    </row>
    <row r="41" spans="1:7" ht="16.5" customHeight="1" x14ac:dyDescent="0.25">
      <c r="A41" s="113" t="s">
        <v>36</v>
      </c>
      <c r="B41" s="113" t="s">
        <v>94</v>
      </c>
      <c r="C41" s="15" t="s">
        <v>6</v>
      </c>
      <c r="D41" s="14">
        <f>D42+D43</f>
        <v>2553.0500000000002</v>
      </c>
      <c r="E41" s="24">
        <f>E42+E43</f>
        <v>1262.05</v>
      </c>
      <c r="F41" s="24">
        <f>F42+F43</f>
        <v>1291</v>
      </c>
      <c r="G41" s="14">
        <f t="shared" ref="G41" si="22">G42</f>
        <v>0</v>
      </c>
    </row>
    <row r="42" spans="1:7" ht="42.75" customHeight="1" x14ac:dyDescent="0.25">
      <c r="A42" s="114"/>
      <c r="B42" s="114"/>
      <c r="C42" s="58" t="s">
        <v>80</v>
      </c>
      <c r="D42" s="14">
        <f>E42+F42+G42</f>
        <v>60.83</v>
      </c>
      <c r="E42" s="24">
        <v>60.83</v>
      </c>
      <c r="F42" s="14">
        <v>0</v>
      </c>
      <c r="G42" s="14">
        <v>0</v>
      </c>
    </row>
    <row r="43" spans="1:7" ht="32.25" customHeight="1" x14ac:dyDescent="0.25">
      <c r="A43" s="115"/>
      <c r="B43" s="115"/>
      <c r="C43" s="90" t="s">
        <v>87</v>
      </c>
      <c r="D43" s="14">
        <f>E43+F43+G43</f>
        <v>2492.2200000000003</v>
      </c>
      <c r="E43" s="24">
        <v>1201.22</v>
      </c>
      <c r="F43" s="14">
        <v>1291</v>
      </c>
      <c r="G43" s="14">
        <v>0</v>
      </c>
    </row>
    <row r="44" spans="1:7" ht="18.75" customHeight="1" x14ac:dyDescent="0.25">
      <c r="A44" s="113" t="s">
        <v>49</v>
      </c>
      <c r="B44" s="113" t="s">
        <v>112</v>
      </c>
      <c r="C44" s="35" t="s">
        <v>6</v>
      </c>
      <c r="D44" s="14">
        <f>E44+F44+G44</f>
        <v>546.9</v>
      </c>
      <c r="E44" s="24">
        <f>E45+E46</f>
        <v>216.9</v>
      </c>
      <c r="F44" s="24">
        <f t="shared" ref="F44:G44" si="23">F45+F46</f>
        <v>330</v>
      </c>
      <c r="G44" s="14">
        <f t="shared" si="23"/>
        <v>0</v>
      </c>
    </row>
    <row r="45" spans="1:7" ht="30.75" customHeight="1" x14ac:dyDescent="0.25">
      <c r="A45" s="114"/>
      <c r="B45" s="114"/>
      <c r="C45" s="58" t="s">
        <v>56</v>
      </c>
      <c r="D45" s="14">
        <f t="shared" ref="D45:D46" si="24">E45+F45+G45</f>
        <v>546.9</v>
      </c>
      <c r="E45" s="24">
        <v>216.9</v>
      </c>
      <c r="F45" s="14">
        <v>330</v>
      </c>
      <c r="G45" s="14">
        <v>0</v>
      </c>
    </row>
    <row r="46" spans="1:7" ht="26.4" x14ac:dyDescent="0.25">
      <c r="A46" s="115"/>
      <c r="B46" s="115"/>
      <c r="C46" s="57" t="s">
        <v>28</v>
      </c>
      <c r="D46" s="14">
        <f t="shared" si="24"/>
        <v>0</v>
      </c>
      <c r="E46" s="24">
        <v>0</v>
      </c>
      <c r="F46" s="14">
        <v>0</v>
      </c>
      <c r="G46" s="14">
        <v>0</v>
      </c>
    </row>
    <row r="47" spans="1:7" ht="20.25" customHeight="1" x14ac:dyDescent="0.25">
      <c r="A47" s="113" t="s">
        <v>50</v>
      </c>
      <c r="B47" s="113" t="s">
        <v>111</v>
      </c>
      <c r="C47" s="35" t="s">
        <v>6</v>
      </c>
      <c r="D47" s="14">
        <f>E47+F47+G47</f>
        <v>443.76</v>
      </c>
      <c r="E47" s="24">
        <f>E48+E49</f>
        <v>193.76</v>
      </c>
      <c r="F47" s="24">
        <f t="shared" ref="F47:G47" si="25">F48+F49</f>
        <v>250</v>
      </c>
      <c r="G47" s="14">
        <f t="shared" si="25"/>
        <v>0</v>
      </c>
    </row>
    <row r="48" spans="1:7" ht="27.75" customHeight="1" x14ac:dyDescent="0.25">
      <c r="A48" s="114"/>
      <c r="B48" s="114"/>
      <c r="C48" s="58" t="s">
        <v>56</v>
      </c>
      <c r="D48" s="14">
        <f t="shared" ref="D48:D49" si="26">E48+F48+G48</f>
        <v>443.76</v>
      </c>
      <c r="E48" s="24">
        <v>193.76</v>
      </c>
      <c r="F48" s="14">
        <v>250</v>
      </c>
      <c r="G48" s="14">
        <v>0</v>
      </c>
    </row>
    <row r="49" spans="1:7" ht="29.25" customHeight="1" x14ac:dyDescent="0.25">
      <c r="A49" s="115"/>
      <c r="B49" s="115"/>
      <c r="C49" s="57" t="s">
        <v>28</v>
      </c>
      <c r="D49" s="14">
        <f t="shared" si="26"/>
        <v>0</v>
      </c>
      <c r="E49" s="24"/>
      <c r="F49" s="14">
        <v>0</v>
      </c>
      <c r="G49" s="14">
        <v>0</v>
      </c>
    </row>
    <row r="50" spans="1:7" ht="20.25" customHeight="1" x14ac:dyDescent="0.25">
      <c r="A50" s="113" t="s">
        <v>51</v>
      </c>
      <c r="B50" s="113" t="s">
        <v>96</v>
      </c>
      <c r="C50" s="35" t="s">
        <v>6</v>
      </c>
      <c r="D50" s="14">
        <f>E50+F50+G50</f>
        <v>67.599999999999994</v>
      </c>
      <c r="E50" s="24">
        <f>E51+E52</f>
        <v>67.599999999999994</v>
      </c>
      <c r="F50" s="14">
        <f t="shared" ref="F50:G50" si="27">F51+F52</f>
        <v>0</v>
      </c>
      <c r="G50" s="14">
        <f t="shared" si="27"/>
        <v>0</v>
      </c>
    </row>
    <row r="51" spans="1:7" ht="34.5" customHeight="1" x14ac:dyDescent="0.25">
      <c r="A51" s="114"/>
      <c r="B51" s="114"/>
      <c r="C51" s="89" t="s">
        <v>56</v>
      </c>
      <c r="D51" s="14">
        <f t="shared" ref="D51:D52" si="28">E51+F51+G51</f>
        <v>67.599999999999994</v>
      </c>
      <c r="E51" s="24">
        <v>67.599999999999994</v>
      </c>
      <c r="F51" s="14">
        <v>0</v>
      </c>
      <c r="G51" s="14">
        <v>0</v>
      </c>
    </row>
    <row r="52" spans="1:7" ht="29.25" customHeight="1" x14ac:dyDescent="0.25">
      <c r="A52" s="115"/>
      <c r="B52" s="115"/>
      <c r="C52" s="57" t="s">
        <v>28</v>
      </c>
      <c r="D52" s="14">
        <f t="shared" si="28"/>
        <v>0</v>
      </c>
      <c r="E52" s="24">
        <v>0</v>
      </c>
      <c r="F52" s="14">
        <v>0</v>
      </c>
      <c r="G52" s="14">
        <v>0</v>
      </c>
    </row>
    <row r="53" spans="1:7" ht="29.25" customHeight="1" x14ac:dyDescent="0.25">
      <c r="A53" s="113" t="s">
        <v>154</v>
      </c>
      <c r="B53" s="113" t="s">
        <v>153</v>
      </c>
      <c r="C53" s="35" t="s">
        <v>6</v>
      </c>
      <c r="D53" s="14">
        <f>D54+D55</f>
        <v>108.1</v>
      </c>
      <c r="E53" s="24">
        <v>0</v>
      </c>
      <c r="F53" s="14">
        <f>F54+F55</f>
        <v>108.1</v>
      </c>
      <c r="G53" s="14">
        <v>0</v>
      </c>
    </row>
    <row r="54" spans="1:7" ht="29.25" customHeight="1" x14ac:dyDescent="0.25">
      <c r="A54" s="114"/>
      <c r="B54" s="114"/>
      <c r="C54" s="106" t="s">
        <v>56</v>
      </c>
      <c r="D54" s="14">
        <f t="shared" ref="D54:D59" si="29">E54+F54+G54</f>
        <v>108.1</v>
      </c>
      <c r="E54" s="24">
        <v>0</v>
      </c>
      <c r="F54" s="24">
        <v>108.1</v>
      </c>
      <c r="G54" s="14">
        <v>0</v>
      </c>
    </row>
    <row r="55" spans="1:7" ht="29.25" customHeight="1" x14ac:dyDescent="0.25">
      <c r="A55" s="115"/>
      <c r="B55" s="115"/>
      <c r="C55" s="105" t="s">
        <v>28</v>
      </c>
      <c r="D55" s="14">
        <f t="shared" si="29"/>
        <v>0</v>
      </c>
      <c r="E55" s="24">
        <v>0</v>
      </c>
      <c r="F55" s="14">
        <v>0</v>
      </c>
      <c r="G55" s="14">
        <v>0</v>
      </c>
    </row>
    <row r="56" spans="1:7" ht="17.25" customHeight="1" x14ac:dyDescent="0.25">
      <c r="A56" s="107" t="s">
        <v>37</v>
      </c>
      <c r="B56" s="107" t="s">
        <v>117</v>
      </c>
      <c r="C56" s="35" t="s">
        <v>6</v>
      </c>
      <c r="D56" s="12">
        <f t="shared" si="29"/>
        <v>9268.99</v>
      </c>
      <c r="E56" s="16">
        <f>E57+E58</f>
        <v>5549.24</v>
      </c>
      <c r="F56" s="12">
        <f>F57+F58</f>
        <v>3719.75</v>
      </c>
      <c r="G56" s="12">
        <f t="shared" ref="G56" si="30">G57+G58</f>
        <v>0</v>
      </c>
    </row>
    <row r="57" spans="1:7" ht="26.25" customHeight="1" x14ac:dyDescent="0.25">
      <c r="A57" s="108"/>
      <c r="B57" s="108"/>
      <c r="C57" s="58" t="s">
        <v>56</v>
      </c>
      <c r="D57" s="12">
        <f t="shared" si="29"/>
        <v>7302</v>
      </c>
      <c r="E57" s="16">
        <f>E61+E64+E73+E82+E79+E76+E67+E70</f>
        <v>3582.2499999999995</v>
      </c>
      <c r="F57" s="16">
        <f>F61+F64+F73+F82+F79+F76+F67+F70+F85+F88</f>
        <v>3719.75</v>
      </c>
      <c r="G57" s="16">
        <f>G61+G64+G73+G82+G79+G76+G67+G70+G85</f>
        <v>0</v>
      </c>
    </row>
    <row r="58" spans="1:7" ht="27" customHeight="1" x14ac:dyDescent="0.25">
      <c r="A58" s="108"/>
      <c r="B58" s="108"/>
      <c r="C58" s="37" t="s">
        <v>28</v>
      </c>
      <c r="D58" s="12">
        <f t="shared" si="29"/>
        <v>1966.99</v>
      </c>
      <c r="E58" s="16">
        <f>E62+E65+E74+E77+E80+E83+E68+E71</f>
        <v>1966.99</v>
      </c>
      <c r="F58" s="16">
        <f>F62+F65+F74+F77+F80+F83+F68+F71</f>
        <v>0</v>
      </c>
      <c r="G58" s="12">
        <f>G62+G65</f>
        <v>0</v>
      </c>
    </row>
    <row r="59" spans="1:7" ht="32.25" customHeight="1" x14ac:dyDescent="0.25">
      <c r="A59" s="109"/>
      <c r="B59" s="109"/>
      <c r="C59" s="37" t="s">
        <v>29</v>
      </c>
      <c r="D59" s="12">
        <f t="shared" si="29"/>
        <v>0</v>
      </c>
      <c r="E59" s="16">
        <v>0</v>
      </c>
      <c r="F59" s="12">
        <v>0</v>
      </c>
      <c r="G59" s="12">
        <v>0</v>
      </c>
    </row>
    <row r="60" spans="1:7" ht="12.75" customHeight="1" x14ac:dyDescent="0.25">
      <c r="A60" s="107" t="s">
        <v>126</v>
      </c>
      <c r="B60" s="113" t="s">
        <v>94</v>
      </c>
      <c r="C60" s="15" t="s">
        <v>6</v>
      </c>
      <c r="D60" s="14">
        <f t="shared" ref="D60:D61" si="31">E60+F60+G60</f>
        <v>610</v>
      </c>
      <c r="E60" s="24">
        <f>E61+E62</f>
        <v>469.4</v>
      </c>
      <c r="F60" s="14">
        <f t="shared" ref="F60" si="32">F61</f>
        <v>140.6</v>
      </c>
      <c r="G60" s="14">
        <f>G61</f>
        <v>0</v>
      </c>
    </row>
    <row r="61" spans="1:7" ht="30.75" customHeight="1" x14ac:dyDescent="0.25">
      <c r="A61" s="108"/>
      <c r="B61" s="114"/>
      <c r="C61" s="58" t="s">
        <v>56</v>
      </c>
      <c r="D61" s="14">
        <f t="shared" si="31"/>
        <v>610</v>
      </c>
      <c r="E61" s="24">
        <v>469.4</v>
      </c>
      <c r="F61" s="24">
        <f>161-20.4</f>
        <v>140.6</v>
      </c>
      <c r="G61" s="14">
        <v>0</v>
      </c>
    </row>
    <row r="62" spans="1:7" ht="27" customHeight="1" x14ac:dyDescent="0.25">
      <c r="A62" s="109"/>
      <c r="B62" s="115"/>
      <c r="C62" s="47" t="s">
        <v>28</v>
      </c>
      <c r="D62" s="14">
        <f>E62+F62+G62</f>
        <v>0</v>
      </c>
      <c r="E62" s="24">
        <v>0</v>
      </c>
      <c r="F62" s="14">
        <v>0</v>
      </c>
      <c r="G62" s="14">
        <v>0</v>
      </c>
    </row>
    <row r="63" spans="1:7" ht="15.75" customHeight="1" x14ac:dyDescent="0.25">
      <c r="A63" s="107" t="s">
        <v>151</v>
      </c>
      <c r="B63" s="116" t="s">
        <v>127</v>
      </c>
      <c r="C63" s="55" t="s">
        <v>6</v>
      </c>
      <c r="D63" s="14">
        <f>E63+F63+G63</f>
        <v>390.11</v>
      </c>
      <c r="E63" s="24">
        <f>E64+E65</f>
        <v>113.11</v>
      </c>
      <c r="F63" s="14">
        <f>F64+F65</f>
        <v>277</v>
      </c>
      <c r="G63" s="14">
        <f>G64+G65</f>
        <v>0</v>
      </c>
    </row>
    <row r="64" spans="1:7" ht="27" customHeight="1" x14ac:dyDescent="0.25">
      <c r="A64" s="108"/>
      <c r="B64" s="120"/>
      <c r="C64" s="58" t="s">
        <v>56</v>
      </c>
      <c r="D64" s="14">
        <f t="shared" ref="D64:D65" si="33">E64+F64+G64</f>
        <v>390.11</v>
      </c>
      <c r="E64" s="24">
        <v>113.11</v>
      </c>
      <c r="F64" s="24">
        <v>277</v>
      </c>
      <c r="G64" s="14">
        <v>0</v>
      </c>
    </row>
    <row r="65" spans="1:7" ht="41.25" customHeight="1" x14ac:dyDescent="0.25">
      <c r="A65" s="109"/>
      <c r="B65" s="117"/>
      <c r="C65" s="57" t="s">
        <v>28</v>
      </c>
      <c r="D65" s="14">
        <f t="shared" si="33"/>
        <v>0</v>
      </c>
      <c r="E65" s="24">
        <v>0</v>
      </c>
      <c r="F65" s="14">
        <v>0</v>
      </c>
      <c r="G65" s="14">
        <v>0</v>
      </c>
    </row>
    <row r="66" spans="1:7" ht="17.25" customHeight="1" x14ac:dyDescent="0.25">
      <c r="A66" s="118" t="s">
        <v>132</v>
      </c>
      <c r="B66" s="113" t="s">
        <v>94</v>
      </c>
      <c r="C66" s="86" t="s">
        <v>6</v>
      </c>
      <c r="D66" s="14">
        <f t="shared" ref="D66:D74" si="34">E66+F66+G66</f>
        <v>2345.46</v>
      </c>
      <c r="E66" s="24">
        <f>E67+E68</f>
        <v>2345.46</v>
      </c>
      <c r="F66" s="14">
        <v>0</v>
      </c>
      <c r="G66" s="14">
        <v>0</v>
      </c>
    </row>
    <row r="67" spans="1:7" ht="27" customHeight="1" x14ac:dyDescent="0.25">
      <c r="A67" s="118"/>
      <c r="B67" s="114"/>
      <c r="C67" s="89" t="s">
        <v>56</v>
      </c>
      <c r="D67" s="14">
        <f t="shared" si="34"/>
        <v>378.47</v>
      </c>
      <c r="E67" s="24">
        <f>232.47+146</f>
        <v>378.47</v>
      </c>
      <c r="F67" s="14">
        <v>0</v>
      </c>
      <c r="G67" s="14">
        <v>0</v>
      </c>
    </row>
    <row r="68" spans="1:7" ht="27" customHeight="1" x14ac:dyDescent="0.25">
      <c r="A68" s="118"/>
      <c r="B68" s="115"/>
      <c r="C68" s="87" t="s">
        <v>28</v>
      </c>
      <c r="D68" s="14">
        <f t="shared" si="34"/>
        <v>1966.99</v>
      </c>
      <c r="E68" s="24">
        <v>1966.99</v>
      </c>
      <c r="F68" s="14">
        <v>0</v>
      </c>
      <c r="G68" s="14">
        <v>0</v>
      </c>
    </row>
    <row r="69" spans="1:7" ht="13.5" customHeight="1" x14ac:dyDescent="0.25">
      <c r="A69" s="107" t="s">
        <v>133</v>
      </c>
      <c r="B69" s="113" t="s">
        <v>116</v>
      </c>
      <c r="C69" s="86" t="s">
        <v>6</v>
      </c>
      <c r="D69" s="14">
        <f t="shared" si="34"/>
        <v>335.43</v>
      </c>
      <c r="E69" s="24">
        <f>E70+E71</f>
        <v>335.43</v>
      </c>
      <c r="F69" s="14">
        <v>0</v>
      </c>
      <c r="G69" s="14">
        <v>0</v>
      </c>
    </row>
    <row r="70" spans="1:7" ht="27" customHeight="1" x14ac:dyDescent="0.25">
      <c r="A70" s="108"/>
      <c r="B70" s="114"/>
      <c r="C70" s="89" t="s">
        <v>56</v>
      </c>
      <c r="D70" s="14">
        <f t="shared" si="34"/>
        <v>335.43</v>
      </c>
      <c r="E70" s="24">
        <v>335.43</v>
      </c>
      <c r="F70" s="14">
        <v>0</v>
      </c>
      <c r="G70" s="14">
        <v>0</v>
      </c>
    </row>
    <row r="71" spans="1:7" ht="27" customHeight="1" x14ac:dyDescent="0.25">
      <c r="A71" s="109"/>
      <c r="B71" s="115"/>
      <c r="C71" s="87" t="s">
        <v>28</v>
      </c>
      <c r="D71" s="14">
        <f t="shared" si="34"/>
        <v>0</v>
      </c>
      <c r="E71" s="24">
        <v>0</v>
      </c>
      <c r="F71" s="14">
        <v>0</v>
      </c>
      <c r="G71" s="14">
        <v>0</v>
      </c>
    </row>
    <row r="72" spans="1:7" ht="17.25" customHeight="1" x14ac:dyDescent="0.25">
      <c r="A72" s="107" t="s">
        <v>134</v>
      </c>
      <c r="B72" s="113" t="s">
        <v>116</v>
      </c>
      <c r="C72" s="76" t="s">
        <v>6</v>
      </c>
      <c r="D72" s="14">
        <f t="shared" si="34"/>
        <v>65</v>
      </c>
      <c r="E72" s="24">
        <f>E73+E74</f>
        <v>65</v>
      </c>
      <c r="F72" s="14">
        <v>0</v>
      </c>
      <c r="G72" s="14">
        <v>0</v>
      </c>
    </row>
    <row r="73" spans="1:7" ht="27" customHeight="1" x14ac:dyDescent="0.25">
      <c r="A73" s="108"/>
      <c r="B73" s="114"/>
      <c r="C73" s="75" t="s">
        <v>56</v>
      </c>
      <c r="D73" s="14">
        <f t="shared" si="34"/>
        <v>65</v>
      </c>
      <c r="E73" s="24">
        <v>65</v>
      </c>
      <c r="F73" s="14">
        <v>0</v>
      </c>
      <c r="G73" s="14">
        <v>0</v>
      </c>
    </row>
    <row r="74" spans="1:7" ht="27" customHeight="1" x14ac:dyDescent="0.25">
      <c r="A74" s="109"/>
      <c r="B74" s="115"/>
      <c r="C74" s="77" t="s">
        <v>28</v>
      </c>
      <c r="D74" s="14">
        <f t="shared" si="34"/>
        <v>0</v>
      </c>
      <c r="E74" s="24">
        <v>0</v>
      </c>
      <c r="F74" s="14">
        <v>0</v>
      </c>
      <c r="G74" s="14">
        <v>0</v>
      </c>
    </row>
    <row r="75" spans="1:7" ht="14.25" customHeight="1" x14ac:dyDescent="0.25">
      <c r="A75" s="107" t="s">
        <v>135</v>
      </c>
      <c r="B75" s="113" t="s">
        <v>115</v>
      </c>
      <c r="C75" s="86" t="s">
        <v>6</v>
      </c>
      <c r="D75" s="14">
        <f t="shared" ref="D75:D76" si="35">E75+F75+G75</f>
        <v>11.67</v>
      </c>
      <c r="E75" s="24">
        <f>E76+E77</f>
        <v>11.67</v>
      </c>
      <c r="F75" s="14">
        <f t="shared" ref="F75" si="36">F76</f>
        <v>0</v>
      </c>
      <c r="G75" s="14">
        <f>G76</f>
        <v>0</v>
      </c>
    </row>
    <row r="76" spans="1:7" ht="27" customHeight="1" x14ac:dyDescent="0.25">
      <c r="A76" s="108"/>
      <c r="B76" s="114"/>
      <c r="C76" s="89" t="s">
        <v>56</v>
      </c>
      <c r="D76" s="14">
        <f t="shared" si="35"/>
        <v>11.67</v>
      </c>
      <c r="E76" s="24">
        <v>11.67</v>
      </c>
      <c r="F76" s="14">
        <v>0</v>
      </c>
      <c r="G76" s="14">
        <v>0</v>
      </c>
    </row>
    <row r="77" spans="1:7" ht="27" customHeight="1" x14ac:dyDescent="0.25">
      <c r="A77" s="109"/>
      <c r="B77" s="115"/>
      <c r="C77" s="87" t="s">
        <v>28</v>
      </c>
      <c r="D77" s="14">
        <f>E77+F77+G77</f>
        <v>0</v>
      </c>
      <c r="E77" s="24">
        <v>0</v>
      </c>
      <c r="F77" s="14">
        <v>0</v>
      </c>
      <c r="G77" s="14">
        <v>0</v>
      </c>
    </row>
    <row r="78" spans="1:7" ht="15.75" customHeight="1" x14ac:dyDescent="0.25">
      <c r="A78" s="107" t="s">
        <v>88</v>
      </c>
      <c r="B78" s="113" t="s">
        <v>94</v>
      </c>
      <c r="C78" s="81" t="s">
        <v>6</v>
      </c>
      <c r="D78" s="14">
        <f t="shared" ref="D78:D79" si="37">E78+F78+G78</f>
        <v>6.98</v>
      </c>
      <c r="E78" s="24">
        <f>E79+E80</f>
        <v>6.98</v>
      </c>
      <c r="F78" s="14">
        <f t="shared" ref="F78" si="38">F79</f>
        <v>0</v>
      </c>
      <c r="G78" s="14">
        <f>G79</f>
        <v>0</v>
      </c>
    </row>
    <row r="79" spans="1:7" ht="27" customHeight="1" x14ac:dyDescent="0.25">
      <c r="A79" s="108"/>
      <c r="B79" s="114"/>
      <c r="C79" s="83" t="s">
        <v>56</v>
      </c>
      <c r="D79" s="14">
        <f t="shared" si="37"/>
        <v>6.98</v>
      </c>
      <c r="E79" s="24">
        <v>6.98</v>
      </c>
      <c r="F79" s="14">
        <v>0</v>
      </c>
      <c r="G79" s="14">
        <v>0</v>
      </c>
    </row>
    <row r="80" spans="1:7" ht="27" customHeight="1" x14ac:dyDescent="0.25">
      <c r="A80" s="109"/>
      <c r="B80" s="115"/>
      <c r="C80" s="82" t="s">
        <v>28</v>
      </c>
      <c r="D80" s="14">
        <f>E80+F80+G80</f>
        <v>0</v>
      </c>
      <c r="E80" s="24">
        <v>0</v>
      </c>
      <c r="F80" s="14">
        <v>0</v>
      </c>
      <c r="G80" s="14">
        <v>0</v>
      </c>
    </row>
    <row r="81" spans="1:7" ht="15" customHeight="1" x14ac:dyDescent="0.25">
      <c r="A81" s="107" t="s">
        <v>136</v>
      </c>
      <c r="B81" s="113" t="s">
        <v>114</v>
      </c>
      <c r="C81" s="76" t="s">
        <v>6</v>
      </c>
      <c r="D81" s="14">
        <f>E81+F81+G81</f>
        <v>4404.38</v>
      </c>
      <c r="E81" s="24">
        <f>E82</f>
        <v>2202.19</v>
      </c>
      <c r="F81" s="24">
        <f t="shared" ref="F81:G81" si="39">F82</f>
        <v>2202.19</v>
      </c>
      <c r="G81" s="24">
        <f t="shared" si="39"/>
        <v>0</v>
      </c>
    </row>
    <row r="82" spans="1:7" ht="27" customHeight="1" x14ac:dyDescent="0.25">
      <c r="A82" s="108"/>
      <c r="B82" s="114"/>
      <c r="C82" s="75" t="s">
        <v>56</v>
      </c>
      <c r="D82" s="14">
        <f t="shared" ref="D82:D88" si="40">E82+F82+G82</f>
        <v>4404.38</v>
      </c>
      <c r="E82" s="24">
        <v>2202.19</v>
      </c>
      <c r="F82" s="24">
        <v>2202.19</v>
      </c>
      <c r="G82" s="14">
        <v>0</v>
      </c>
    </row>
    <row r="83" spans="1:7" ht="27" customHeight="1" x14ac:dyDescent="0.25">
      <c r="A83" s="109"/>
      <c r="B83" s="115"/>
      <c r="C83" s="77" t="s">
        <v>28</v>
      </c>
      <c r="D83" s="14">
        <f t="shared" si="40"/>
        <v>0</v>
      </c>
      <c r="E83" s="24">
        <v>0</v>
      </c>
      <c r="F83" s="14">
        <v>0</v>
      </c>
      <c r="G83" s="14">
        <v>0</v>
      </c>
    </row>
    <row r="84" spans="1:7" ht="27" customHeight="1" x14ac:dyDescent="0.25">
      <c r="A84" s="107" t="s">
        <v>140</v>
      </c>
      <c r="B84" s="113" t="s">
        <v>94</v>
      </c>
      <c r="C84" s="100" t="s">
        <v>6</v>
      </c>
      <c r="D84" s="14">
        <f t="shared" si="40"/>
        <v>20.399999999999999</v>
      </c>
      <c r="E84" s="24">
        <f>E85+E86</f>
        <v>0</v>
      </c>
      <c r="F84" s="14">
        <f t="shared" ref="F84" si="41">F85</f>
        <v>20.399999999999999</v>
      </c>
      <c r="G84" s="14">
        <f>G85</f>
        <v>0</v>
      </c>
    </row>
    <row r="85" spans="1:7" ht="27" customHeight="1" x14ac:dyDescent="0.25">
      <c r="A85" s="108"/>
      <c r="B85" s="114"/>
      <c r="C85" s="99" t="s">
        <v>56</v>
      </c>
      <c r="D85" s="14">
        <f t="shared" si="40"/>
        <v>20.399999999999999</v>
      </c>
      <c r="E85" s="24">
        <v>0</v>
      </c>
      <c r="F85" s="24">
        <v>20.399999999999999</v>
      </c>
      <c r="G85" s="14">
        <v>0</v>
      </c>
    </row>
    <row r="86" spans="1:7" ht="27" customHeight="1" x14ac:dyDescent="0.25">
      <c r="A86" s="109"/>
      <c r="B86" s="115"/>
      <c r="C86" s="101" t="s">
        <v>28</v>
      </c>
      <c r="D86" s="14">
        <f>E86+F86+G86</f>
        <v>0</v>
      </c>
      <c r="E86" s="24">
        <v>0</v>
      </c>
      <c r="F86" s="14">
        <v>0</v>
      </c>
      <c r="G86" s="14">
        <v>0</v>
      </c>
    </row>
    <row r="87" spans="1:7" ht="27" customHeight="1" x14ac:dyDescent="0.25">
      <c r="A87" s="107" t="s">
        <v>149</v>
      </c>
      <c r="B87" s="113" t="s">
        <v>116</v>
      </c>
      <c r="C87" s="103" t="s">
        <v>6</v>
      </c>
      <c r="D87" s="14">
        <f t="shared" si="40"/>
        <v>1079.56</v>
      </c>
      <c r="E87" s="24">
        <f>E88+E89</f>
        <v>0</v>
      </c>
      <c r="F87" s="14">
        <f t="shared" ref="F87" si="42">F88</f>
        <v>1079.56</v>
      </c>
      <c r="G87" s="14">
        <f>G88</f>
        <v>0</v>
      </c>
    </row>
    <row r="88" spans="1:7" ht="27" customHeight="1" x14ac:dyDescent="0.25">
      <c r="A88" s="108"/>
      <c r="B88" s="114"/>
      <c r="C88" s="102" t="s">
        <v>56</v>
      </c>
      <c r="D88" s="14">
        <f t="shared" si="40"/>
        <v>1079.56</v>
      </c>
      <c r="E88" s="24">
        <v>0</v>
      </c>
      <c r="F88" s="24">
        <v>1079.56</v>
      </c>
      <c r="G88" s="14">
        <v>0</v>
      </c>
    </row>
    <row r="89" spans="1:7" ht="27" customHeight="1" x14ac:dyDescent="0.25">
      <c r="A89" s="109"/>
      <c r="B89" s="115"/>
      <c r="C89" s="104" t="s">
        <v>28</v>
      </c>
      <c r="D89" s="14">
        <f>E89+F89+G89</f>
        <v>0</v>
      </c>
      <c r="E89" s="24">
        <v>0</v>
      </c>
      <c r="F89" s="14">
        <v>0</v>
      </c>
      <c r="G89" s="14">
        <v>0</v>
      </c>
    </row>
    <row r="90" spans="1:7" ht="18" customHeight="1" x14ac:dyDescent="0.25">
      <c r="A90" s="113" t="s">
        <v>38</v>
      </c>
      <c r="B90" s="113" t="s">
        <v>113</v>
      </c>
      <c r="C90" s="55" t="s">
        <v>6</v>
      </c>
      <c r="D90" s="14">
        <f>E90+F90+G90</f>
        <v>46649.53</v>
      </c>
      <c r="E90" s="24">
        <f>E91+E92</f>
        <v>19891.310000000001</v>
      </c>
      <c r="F90" s="24">
        <f t="shared" ref="F90:G90" si="43">F91+F92</f>
        <v>13363.84</v>
      </c>
      <c r="G90" s="24">
        <f t="shared" si="43"/>
        <v>13394.380000000001</v>
      </c>
    </row>
    <row r="91" spans="1:7" ht="27" customHeight="1" x14ac:dyDescent="0.25">
      <c r="A91" s="114"/>
      <c r="B91" s="114"/>
      <c r="C91" s="58" t="s">
        <v>56</v>
      </c>
      <c r="D91" s="14">
        <f t="shared" ref="D91:D146" si="44">E91+F91+G91</f>
        <v>40915.199999999997</v>
      </c>
      <c r="E91" s="24">
        <f>E94+E115+E133</f>
        <v>14156.980000000001</v>
      </c>
      <c r="F91" s="24">
        <f>F94+F115+F133</f>
        <v>13363.84</v>
      </c>
      <c r="G91" s="24">
        <f t="shared" ref="G91" si="45">G94+G115+G133</f>
        <v>13394.380000000001</v>
      </c>
    </row>
    <row r="92" spans="1:7" ht="36" customHeight="1" x14ac:dyDescent="0.25">
      <c r="A92" s="115"/>
      <c r="B92" s="115"/>
      <c r="C92" s="57" t="s">
        <v>28</v>
      </c>
      <c r="D92" s="14">
        <f t="shared" si="44"/>
        <v>5734.33</v>
      </c>
      <c r="E92" s="24">
        <f>E116</f>
        <v>5734.33</v>
      </c>
      <c r="F92" s="24">
        <f t="shared" ref="F92:G92" si="46">F116</f>
        <v>0</v>
      </c>
      <c r="G92" s="24">
        <f t="shared" si="46"/>
        <v>0</v>
      </c>
    </row>
    <row r="93" spans="1:7" ht="17.25" customHeight="1" x14ac:dyDescent="0.25">
      <c r="A93" s="107" t="s">
        <v>74</v>
      </c>
      <c r="B93" s="113" t="s">
        <v>112</v>
      </c>
      <c r="C93" s="55" t="s">
        <v>6</v>
      </c>
      <c r="D93" s="14">
        <f t="shared" si="44"/>
        <v>26690.95</v>
      </c>
      <c r="E93" s="24">
        <f>E94+E95</f>
        <v>8870.43</v>
      </c>
      <c r="F93" s="24">
        <f>F94+F95</f>
        <v>9030.02</v>
      </c>
      <c r="G93" s="24">
        <f t="shared" ref="G93" si="47">G94+G95</f>
        <v>8790.5</v>
      </c>
    </row>
    <row r="94" spans="1:7" ht="27" customHeight="1" x14ac:dyDescent="0.25">
      <c r="A94" s="108"/>
      <c r="B94" s="114"/>
      <c r="C94" s="58" t="s">
        <v>56</v>
      </c>
      <c r="D94" s="14">
        <f t="shared" si="44"/>
        <v>26690.95</v>
      </c>
      <c r="E94" s="24">
        <f t="shared" ref="E94:G95" si="48">E97+E100+E103+E112</f>
        <v>8870.43</v>
      </c>
      <c r="F94" s="24">
        <f>F97+F100+F103+F112+F109</f>
        <v>9030.02</v>
      </c>
      <c r="G94" s="14">
        <f t="shared" si="48"/>
        <v>8790.5</v>
      </c>
    </row>
    <row r="95" spans="1:7" ht="27" customHeight="1" x14ac:dyDescent="0.25">
      <c r="A95" s="109"/>
      <c r="B95" s="115"/>
      <c r="C95" s="57" t="s">
        <v>28</v>
      </c>
      <c r="D95" s="14">
        <f t="shared" si="44"/>
        <v>0</v>
      </c>
      <c r="E95" s="24">
        <f t="shared" si="48"/>
        <v>0</v>
      </c>
      <c r="F95" s="14">
        <f t="shared" si="48"/>
        <v>0</v>
      </c>
      <c r="G95" s="14">
        <f t="shared" si="48"/>
        <v>0</v>
      </c>
    </row>
    <row r="96" spans="1:7" ht="15" customHeight="1" x14ac:dyDescent="0.25">
      <c r="A96" s="135" t="s">
        <v>39</v>
      </c>
      <c r="B96" s="113" t="s">
        <v>112</v>
      </c>
      <c r="C96" s="55" t="s">
        <v>6</v>
      </c>
      <c r="D96" s="14">
        <f t="shared" si="44"/>
        <v>15650.11</v>
      </c>
      <c r="E96" s="24">
        <f>E97+E98</f>
        <v>5216.71</v>
      </c>
      <c r="F96" s="14">
        <f t="shared" ref="F96:G96" si="49">F97+F98</f>
        <v>5216.7</v>
      </c>
      <c r="G96" s="14">
        <f t="shared" si="49"/>
        <v>5216.7</v>
      </c>
    </row>
    <row r="97" spans="1:7" ht="27" customHeight="1" x14ac:dyDescent="0.25">
      <c r="A97" s="136"/>
      <c r="B97" s="114"/>
      <c r="C97" s="58" t="s">
        <v>56</v>
      </c>
      <c r="D97" s="14">
        <f t="shared" si="44"/>
        <v>15650.11</v>
      </c>
      <c r="E97" s="24">
        <v>5216.71</v>
      </c>
      <c r="F97" s="24">
        <v>5216.7</v>
      </c>
      <c r="G97" s="14">
        <v>5216.7</v>
      </c>
    </row>
    <row r="98" spans="1:7" ht="27" customHeight="1" x14ac:dyDescent="0.25">
      <c r="A98" s="137"/>
      <c r="B98" s="115"/>
      <c r="C98" s="57" t="s">
        <v>28</v>
      </c>
      <c r="D98" s="14">
        <f t="shared" si="44"/>
        <v>0</v>
      </c>
      <c r="E98" s="24">
        <v>0</v>
      </c>
      <c r="F98" s="14">
        <v>0</v>
      </c>
      <c r="G98" s="14">
        <v>0</v>
      </c>
    </row>
    <row r="99" spans="1:7" ht="15" customHeight="1" x14ac:dyDescent="0.25">
      <c r="A99" s="107" t="s">
        <v>40</v>
      </c>
      <c r="B99" s="113" t="s">
        <v>112</v>
      </c>
      <c r="C99" s="55" t="s">
        <v>6</v>
      </c>
      <c r="D99" s="14">
        <f t="shared" si="44"/>
        <v>4723.2299999999996</v>
      </c>
      <c r="E99" s="24">
        <f>E100+E101</f>
        <v>1572.23</v>
      </c>
      <c r="F99" s="14">
        <f t="shared" ref="F99:G99" si="50">F100+F101</f>
        <v>1575.5</v>
      </c>
      <c r="G99" s="14">
        <f t="shared" si="50"/>
        <v>1575.5</v>
      </c>
    </row>
    <row r="100" spans="1:7" ht="27" customHeight="1" x14ac:dyDescent="0.25">
      <c r="A100" s="108"/>
      <c r="B100" s="114"/>
      <c r="C100" s="58" t="s">
        <v>56</v>
      </c>
      <c r="D100" s="14">
        <f t="shared" si="44"/>
        <v>4723.2299999999996</v>
      </c>
      <c r="E100" s="24">
        <v>1572.23</v>
      </c>
      <c r="F100" s="24">
        <v>1575.5</v>
      </c>
      <c r="G100" s="14">
        <v>1575.5</v>
      </c>
    </row>
    <row r="101" spans="1:7" ht="27" customHeight="1" x14ac:dyDescent="0.25">
      <c r="A101" s="109"/>
      <c r="B101" s="115"/>
      <c r="C101" s="57" t="s">
        <v>28</v>
      </c>
      <c r="D101" s="14">
        <f t="shared" si="44"/>
        <v>0</v>
      </c>
      <c r="E101" s="24">
        <v>0</v>
      </c>
      <c r="F101" s="14">
        <v>0</v>
      </c>
      <c r="G101" s="14">
        <v>0</v>
      </c>
    </row>
    <row r="102" spans="1:7" ht="15" customHeight="1" x14ac:dyDescent="0.25">
      <c r="A102" s="107" t="s">
        <v>152</v>
      </c>
      <c r="B102" s="113" t="s">
        <v>112</v>
      </c>
      <c r="C102" s="55" t="s">
        <v>6</v>
      </c>
      <c r="D102" s="14">
        <f t="shared" si="44"/>
        <v>6030.46</v>
      </c>
      <c r="E102" s="24">
        <f>E103+E104</f>
        <v>2058.66</v>
      </c>
      <c r="F102" s="14">
        <f t="shared" ref="F102:G102" si="51">F103+F104</f>
        <v>1985.9</v>
      </c>
      <c r="G102" s="14">
        <f t="shared" si="51"/>
        <v>1985.9</v>
      </c>
    </row>
    <row r="103" spans="1:7" ht="27" customHeight="1" x14ac:dyDescent="0.25">
      <c r="A103" s="108"/>
      <c r="B103" s="114"/>
      <c r="C103" s="58" t="s">
        <v>56</v>
      </c>
      <c r="D103" s="14">
        <f>E103+F103+G103</f>
        <v>6030.46</v>
      </c>
      <c r="E103" s="24">
        <v>2058.66</v>
      </c>
      <c r="F103" s="24">
        <v>1985.9</v>
      </c>
      <c r="G103" s="14">
        <v>1985.9</v>
      </c>
    </row>
    <row r="104" spans="1:7" ht="27" customHeight="1" x14ac:dyDescent="0.25">
      <c r="A104" s="109"/>
      <c r="B104" s="115"/>
      <c r="C104" s="57" t="s">
        <v>28</v>
      </c>
      <c r="D104" s="14">
        <f t="shared" si="44"/>
        <v>0</v>
      </c>
      <c r="E104" s="24">
        <v>0</v>
      </c>
      <c r="F104" s="14">
        <v>0</v>
      </c>
      <c r="G104" s="14">
        <v>0</v>
      </c>
    </row>
    <row r="105" spans="1:7" ht="15.75" customHeight="1" x14ac:dyDescent="0.25">
      <c r="A105" s="142" t="s">
        <v>93</v>
      </c>
      <c r="B105" s="113" t="s">
        <v>95</v>
      </c>
      <c r="C105" s="94" t="s">
        <v>6</v>
      </c>
      <c r="D105" s="14">
        <f>E105+F105+G105</f>
        <v>0</v>
      </c>
      <c r="E105" s="24">
        <v>0</v>
      </c>
      <c r="F105" s="14">
        <f>F106+F107</f>
        <v>0</v>
      </c>
      <c r="G105" s="14">
        <f>G106+G107</f>
        <v>0</v>
      </c>
    </row>
    <row r="106" spans="1:7" ht="39" customHeight="1" x14ac:dyDescent="0.25">
      <c r="A106" s="143"/>
      <c r="B106" s="114"/>
      <c r="C106" s="93" t="s">
        <v>80</v>
      </c>
      <c r="D106" s="14">
        <f t="shared" ref="D106:D107" si="52">E106+F106+G106</f>
        <v>0</v>
      </c>
      <c r="E106" s="24">
        <v>0</v>
      </c>
      <c r="F106" s="14">
        <v>0</v>
      </c>
      <c r="G106" s="14">
        <v>0</v>
      </c>
    </row>
    <row r="107" spans="1:7" ht="27" customHeight="1" x14ac:dyDescent="0.25">
      <c r="A107" s="144"/>
      <c r="B107" s="115"/>
      <c r="C107" s="95" t="s">
        <v>28</v>
      </c>
      <c r="D107" s="14">
        <f t="shared" si="52"/>
        <v>0</v>
      </c>
      <c r="E107" s="24">
        <v>0</v>
      </c>
      <c r="F107" s="14">
        <v>0</v>
      </c>
      <c r="G107" s="14">
        <v>0</v>
      </c>
    </row>
    <row r="108" spans="1:7" ht="14.25" customHeight="1" x14ac:dyDescent="0.25">
      <c r="A108" s="142" t="s">
        <v>91</v>
      </c>
      <c r="B108" s="113" t="s">
        <v>112</v>
      </c>
      <c r="C108" s="69" t="s">
        <v>6</v>
      </c>
      <c r="D108" s="14">
        <f>E108+F108+G108</f>
        <v>239.52</v>
      </c>
      <c r="E108" s="24">
        <v>0</v>
      </c>
      <c r="F108" s="14">
        <f>F109+F110</f>
        <v>239.52</v>
      </c>
      <c r="G108" s="14">
        <v>0</v>
      </c>
    </row>
    <row r="109" spans="1:7" ht="39.75" customHeight="1" x14ac:dyDescent="0.25">
      <c r="A109" s="143"/>
      <c r="B109" s="114"/>
      <c r="C109" s="68" t="s">
        <v>80</v>
      </c>
      <c r="D109" s="14">
        <f t="shared" ref="D109:D110" si="53">E109+F109+G109</f>
        <v>239.52</v>
      </c>
      <c r="E109" s="24">
        <v>0</v>
      </c>
      <c r="F109" s="44">
        <v>239.52</v>
      </c>
      <c r="G109" s="14">
        <v>0</v>
      </c>
    </row>
    <row r="110" spans="1:7" ht="27" customHeight="1" x14ac:dyDescent="0.25">
      <c r="A110" s="144"/>
      <c r="B110" s="115"/>
      <c r="C110" s="70" t="s">
        <v>28</v>
      </c>
      <c r="D110" s="14">
        <f t="shared" si="53"/>
        <v>0</v>
      </c>
      <c r="E110" s="24">
        <v>0</v>
      </c>
      <c r="F110" s="14">
        <v>0</v>
      </c>
      <c r="G110" s="14">
        <v>0</v>
      </c>
    </row>
    <row r="111" spans="1:7" ht="16.5" customHeight="1" x14ac:dyDescent="0.25">
      <c r="A111" s="52" t="s">
        <v>92</v>
      </c>
      <c r="B111" s="113" t="s">
        <v>112</v>
      </c>
      <c r="C111" s="55" t="s">
        <v>6</v>
      </c>
      <c r="D111" s="14">
        <f t="shared" si="44"/>
        <v>47.629999999999995</v>
      </c>
      <c r="E111" s="24">
        <f>E112+E113</f>
        <v>22.83</v>
      </c>
      <c r="F111" s="14">
        <f t="shared" ref="F111:G111" si="54">F112+F113</f>
        <v>12.4</v>
      </c>
      <c r="G111" s="14">
        <f t="shared" si="54"/>
        <v>12.4</v>
      </c>
    </row>
    <row r="112" spans="1:7" ht="27" customHeight="1" x14ac:dyDescent="0.25">
      <c r="A112" s="53"/>
      <c r="B112" s="114"/>
      <c r="C112" s="58" t="s">
        <v>56</v>
      </c>
      <c r="D112" s="14">
        <f t="shared" si="44"/>
        <v>47.629999999999995</v>
      </c>
      <c r="E112" s="24">
        <v>22.83</v>
      </c>
      <c r="F112" s="24">
        <v>12.4</v>
      </c>
      <c r="G112" s="14">
        <v>12.4</v>
      </c>
    </row>
    <row r="113" spans="1:7" ht="27" customHeight="1" x14ac:dyDescent="0.25">
      <c r="A113" s="54"/>
      <c r="B113" s="115"/>
      <c r="C113" s="57" t="s">
        <v>28</v>
      </c>
      <c r="D113" s="14">
        <f t="shared" si="44"/>
        <v>0</v>
      </c>
      <c r="E113" s="24">
        <v>0</v>
      </c>
      <c r="F113" s="14">
        <v>0</v>
      </c>
      <c r="G113" s="14">
        <v>0</v>
      </c>
    </row>
    <row r="114" spans="1:7" ht="15.75" customHeight="1" x14ac:dyDescent="0.25">
      <c r="A114" s="107" t="s">
        <v>73</v>
      </c>
      <c r="B114" s="113" t="s">
        <v>111</v>
      </c>
      <c r="C114" s="55" t="s">
        <v>6</v>
      </c>
      <c r="D114" s="14">
        <f t="shared" si="44"/>
        <v>19332.13</v>
      </c>
      <c r="E114" s="24">
        <f>E115+E116</f>
        <v>10394.43</v>
      </c>
      <c r="F114" s="24">
        <f t="shared" ref="F114:G114" si="55">F115+F116</f>
        <v>4333.82</v>
      </c>
      <c r="G114" s="24">
        <f t="shared" si="55"/>
        <v>4603.88</v>
      </c>
    </row>
    <row r="115" spans="1:7" ht="27" customHeight="1" x14ac:dyDescent="0.25">
      <c r="A115" s="108"/>
      <c r="B115" s="114"/>
      <c r="C115" s="58" t="s">
        <v>56</v>
      </c>
      <c r="D115" s="14">
        <f>E115+F115+G115</f>
        <v>13597.8</v>
      </c>
      <c r="E115" s="24">
        <f>E118+E121+E124+E130+E127</f>
        <v>4660.1000000000004</v>
      </c>
      <c r="F115" s="14">
        <f>F118+F121+F124+F130+F127</f>
        <v>4333.82</v>
      </c>
      <c r="G115" s="14">
        <f t="shared" ref="F115:G116" si="56">G118+G121+G124+G130</f>
        <v>4603.88</v>
      </c>
    </row>
    <row r="116" spans="1:7" ht="27" customHeight="1" x14ac:dyDescent="0.25">
      <c r="A116" s="109"/>
      <c r="B116" s="115"/>
      <c r="C116" s="57" t="s">
        <v>28</v>
      </c>
      <c r="D116" s="14">
        <f t="shared" si="44"/>
        <v>5734.33</v>
      </c>
      <c r="E116" s="24">
        <f>E119+E122+E125+E131+E128</f>
        <v>5734.33</v>
      </c>
      <c r="F116" s="14">
        <f t="shared" si="56"/>
        <v>0</v>
      </c>
      <c r="G116" s="14">
        <f t="shared" si="56"/>
        <v>0</v>
      </c>
    </row>
    <row r="117" spans="1:7" ht="14.25" customHeight="1" x14ac:dyDescent="0.25">
      <c r="A117" s="135" t="s">
        <v>41</v>
      </c>
      <c r="B117" s="113" t="s">
        <v>111</v>
      </c>
      <c r="C117" s="55" t="s">
        <v>6</v>
      </c>
      <c r="D117" s="14">
        <f t="shared" si="44"/>
        <v>6169.51</v>
      </c>
      <c r="E117" s="24">
        <f>E118</f>
        <v>2001.47</v>
      </c>
      <c r="F117" s="14">
        <f t="shared" ref="F117:G117" si="57">F118+F119</f>
        <v>2084.02</v>
      </c>
      <c r="G117" s="14">
        <f t="shared" si="57"/>
        <v>2084.02</v>
      </c>
    </row>
    <row r="118" spans="1:7" ht="27" customHeight="1" x14ac:dyDescent="0.25">
      <c r="A118" s="136"/>
      <c r="B118" s="114"/>
      <c r="C118" s="58" t="s">
        <v>56</v>
      </c>
      <c r="D118" s="14">
        <f t="shared" si="44"/>
        <v>6169.51</v>
      </c>
      <c r="E118" s="24">
        <v>2001.47</v>
      </c>
      <c r="F118" s="24">
        <v>2084.02</v>
      </c>
      <c r="G118" s="14">
        <v>2084.02</v>
      </c>
    </row>
    <row r="119" spans="1:7" ht="27" customHeight="1" x14ac:dyDescent="0.25">
      <c r="A119" s="137"/>
      <c r="B119" s="115"/>
      <c r="C119" s="57" t="s">
        <v>28</v>
      </c>
      <c r="D119" s="14">
        <f t="shared" si="44"/>
        <v>0</v>
      </c>
      <c r="E119" s="24">
        <v>0</v>
      </c>
      <c r="F119" s="14">
        <v>0</v>
      </c>
      <c r="G119" s="14">
        <v>0</v>
      </c>
    </row>
    <row r="120" spans="1:7" ht="15.75" customHeight="1" x14ac:dyDescent="0.25">
      <c r="A120" s="107" t="s">
        <v>42</v>
      </c>
      <c r="B120" s="113" t="s">
        <v>111</v>
      </c>
      <c r="C120" s="55" t="s">
        <v>6</v>
      </c>
      <c r="D120" s="14">
        <f t="shared" si="44"/>
        <v>1861.98</v>
      </c>
      <c r="E120" s="24">
        <f>E121+E122</f>
        <v>603.24</v>
      </c>
      <c r="F120" s="14">
        <f t="shared" ref="F120:G120" si="58">F121+F122</f>
        <v>629.37</v>
      </c>
      <c r="G120" s="14">
        <f t="shared" si="58"/>
        <v>629.37</v>
      </c>
    </row>
    <row r="121" spans="1:7" ht="27" customHeight="1" x14ac:dyDescent="0.25">
      <c r="A121" s="108"/>
      <c r="B121" s="114"/>
      <c r="C121" s="58" t="s">
        <v>56</v>
      </c>
      <c r="D121" s="14">
        <f t="shared" si="44"/>
        <v>1861.98</v>
      </c>
      <c r="E121" s="24">
        <v>603.24</v>
      </c>
      <c r="F121" s="24">
        <v>629.37</v>
      </c>
      <c r="G121" s="14">
        <v>629.37</v>
      </c>
    </row>
    <row r="122" spans="1:7" ht="27" customHeight="1" x14ac:dyDescent="0.25">
      <c r="A122" s="109"/>
      <c r="B122" s="115"/>
      <c r="C122" s="57" t="s">
        <v>28</v>
      </c>
      <c r="D122" s="14">
        <f t="shared" si="44"/>
        <v>0</v>
      </c>
      <c r="E122" s="24">
        <v>0</v>
      </c>
      <c r="F122" s="24">
        <v>0</v>
      </c>
      <c r="G122" s="14">
        <v>0</v>
      </c>
    </row>
    <row r="123" spans="1:7" ht="17.25" customHeight="1" x14ac:dyDescent="0.25">
      <c r="A123" s="107" t="s">
        <v>43</v>
      </c>
      <c r="B123" s="113" t="s">
        <v>111</v>
      </c>
      <c r="C123" s="55" t="s">
        <v>6</v>
      </c>
      <c r="D123" s="14">
        <f t="shared" si="44"/>
        <v>5366.0499999999993</v>
      </c>
      <c r="E123" s="24">
        <f>E124+E125</f>
        <v>1865.37</v>
      </c>
      <c r="F123" s="24">
        <f>F124+F125</f>
        <v>1615.31</v>
      </c>
      <c r="G123" s="14">
        <f>G124+G125</f>
        <v>1885.37</v>
      </c>
    </row>
    <row r="124" spans="1:7" ht="27" customHeight="1" x14ac:dyDescent="0.25">
      <c r="A124" s="108"/>
      <c r="B124" s="114"/>
      <c r="C124" s="58" t="s">
        <v>56</v>
      </c>
      <c r="D124" s="14">
        <f>E124+F124+G124</f>
        <v>5366.0499999999993</v>
      </c>
      <c r="E124" s="24">
        <v>1865.37</v>
      </c>
      <c r="F124" s="24">
        <v>1615.31</v>
      </c>
      <c r="G124" s="14">
        <v>1885.37</v>
      </c>
    </row>
    <row r="125" spans="1:7" ht="27" customHeight="1" x14ac:dyDescent="0.25">
      <c r="A125" s="109"/>
      <c r="B125" s="115"/>
      <c r="C125" s="57" t="s">
        <v>28</v>
      </c>
      <c r="D125" s="14">
        <f t="shared" si="44"/>
        <v>0</v>
      </c>
      <c r="E125" s="24"/>
      <c r="F125" s="14">
        <v>0</v>
      </c>
      <c r="G125" s="14">
        <v>0</v>
      </c>
    </row>
    <row r="126" spans="1:7" ht="12.75" customHeight="1" x14ac:dyDescent="0.25">
      <c r="A126" s="107" t="s">
        <v>75</v>
      </c>
      <c r="B126" s="113" t="s">
        <v>111</v>
      </c>
      <c r="C126" s="71" t="s">
        <v>6</v>
      </c>
      <c r="D126" s="14">
        <f t="shared" si="44"/>
        <v>5911.68</v>
      </c>
      <c r="E126" s="24">
        <f>E127+E128</f>
        <v>5911.68</v>
      </c>
      <c r="F126" s="14">
        <f>F127</f>
        <v>0</v>
      </c>
      <c r="G126" s="14">
        <v>0</v>
      </c>
    </row>
    <row r="127" spans="1:7" ht="27" customHeight="1" x14ac:dyDescent="0.25">
      <c r="A127" s="108"/>
      <c r="B127" s="114"/>
      <c r="C127" s="73" t="s">
        <v>56</v>
      </c>
      <c r="D127" s="14">
        <f t="shared" si="44"/>
        <v>177.35</v>
      </c>
      <c r="E127" s="24">
        <v>177.35</v>
      </c>
      <c r="F127" s="14">
        <v>0</v>
      </c>
      <c r="G127" s="14">
        <v>0</v>
      </c>
    </row>
    <row r="128" spans="1:7" ht="27" customHeight="1" x14ac:dyDescent="0.25">
      <c r="A128" s="109"/>
      <c r="B128" s="115"/>
      <c r="C128" s="72" t="s">
        <v>28</v>
      </c>
      <c r="D128" s="14">
        <f t="shared" si="44"/>
        <v>5734.33</v>
      </c>
      <c r="E128" s="24">
        <v>5734.33</v>
      </c>
      <c r="F128" s="14">
        <v>0</v>
      </c>
      <c r="G128" s="14">
        <v>0</v>
      </c>
    </row>
    <row r="129" spans="1:7" ht="15" customHeight="1" x14ac:dyDescent="0.25">
      <c r="A129" s="52" t="s">
        <v>44</v>
      </c>
      <c r="B129" s="113" t="s">
        <v>111</v>
      </c>
      <c r="C129" s="55" t="s">
        <v>6</v>
      </c>
      <c r="D129" s="14">
        <f t="shared" si="44"/>
        <v>22.91</v>
      </c>
      <c r="E129" s="24">
        <f>E130+E131</f>
        <v>12.67</v>
      </c>
      <c r="F129" s="14">
        <f t="shared" ref="F129:G129" si="59">F130+F131</f>
        <v>5.12</v>
      </c>
      <c r="G129" s="14">
        <f t="shared" si="59"/>
        <v>5.12</v>
      </c>
    </row>
    <row r="130" spans="1:7" ht="27" customHeight="1" x14ac:dyDescent="0.25">
      <c r="A130" s="53"/>
      <c r="B130" s="114"/>
      <c r="C130" s="58" t="s">
        <v>56</v>
      </c>
      <c r="D130" s="14">
        <f t="shared" si="44"/>
        <v>22.91</v>
      </c>
      <c r="E130" s="24">
        <v>12.67</v>
      </c>
      <c r="F130" s="24">
        <v>5.12</v>
      </c>
      <c r="G130" s="14">
        <v>5.12</v>
      </c>
    </row>
    <row r="131" spans="1:7" ht="27" customHeight="1" x14ac:dyDescent="0.25">
      <c r="A131" s="54"/>
      <c r="B131" s="115"/>
      <c r="C131" s="57" t="s">
        <v>28</v>
      </c>
      <c r="D131" s="14">
        <f t="shared" si="44"/>
        <v>0</v>
      </c>
      <c r="E131" s="24">
        <v>0</v>
      </c>
      <c r="F131" s="14">
        <v>0</v>
      </c>
      <c r="G131" s="14">
        <v>0</v>
      </c>
    </row>
    <row r="132" spans="1:7" ht="15.75" customHeight="1" x14ac:dyDescent="0.25">
      <c r="A132" s="107" t="s">
        <v>72</v>
      </c>
      <c r="B132" s="113" t="s">
        <v>96</v>
      </c>
      <c r="C132" s="55" t="s">
        <v>6</v>
      </c>
      <c r="D132" s="14">
        <f t="shared" si="44"/>
        <v>626.44999999999993</v>
      </c>
      <c r="E132" s="24">
        <f>E133+E134</f>
        <v>626.44999999999993</v>
      </c>
      <c r="F132" s="14">
        <f t="shared" ref="F132:G132" si="60">F133+F134</f>
        <v>0</v>
      </c>
      <c r="G132" s="14">
        <f t="shared" si="60"/>
        <v>0</v>
      </c>
    </row>
    <row r="133" spans="1:7" ht="27" customHeight="1" x14ac:dyDescent="0.25">
      <c r="A133" s="108"/>
      <c r="B133" s="114"/>
      <c r="C133" s="58" t="s">
        <v>56</v>
      </c>
      <c r="D133" s="14">
        <f>E133+F133+G133</f>
        <v>626.44999999999993</v>
      </c>
      <c r="E133" s="24">
        <f>E136+E139+E142+E145</f>
        <v>626.44999999999993</v>
      </c>
      <c r="F133" s="14">
        <f>F136+F139+F142+F145</f>
        <v>0</v>
      </c>
      <c r="G133" s="14">
        <f>G136+G139+G142+G145</f>
        <v>0</v>
      </c>
    </row>
    <row r="134" spans="1:7" ht="27" customHeight="1" x14ac:dyDescent="0.25">
      <c r="A134" s="109"/>
      <c r="B134" s="115"/>
      <c r="C134" s="57" t="s">
        <v>28</v>
      </c>
      <c r="D134" s="14">
        <f t="shared" si="44"/>
        <v>0</v>
      </c>
      <c r="E134" s="24">
        <f>E137+E140+E143+E146</f>
        <v>0</v>
      </c>
      <c r="F134" s="14">
        <f t="shared" ref="F134:G134" si="61">F137+F140+F143+F146</f>
        <v>0</v>
      </c>
      <c r="G134" s="14">
        <f t="shared" si="61"/>
        <v>0</v>
      </c>
    </row>
    <row r="135" spans="1:7" ht="16.5" customHeight="1" x14ac:dyDescent="0.25">
      <c r="A135" s="135" t="s">
        <v>45</v>
      </c>
      <c r="B135" s="113" t="s">
        <v>96</v>
      </c>
      <c r="C135" s="55" t="s">
        <v>6</v>
      </c>
      <c r="D135" s="14">
        <f t="shared" si="44"/>
        <v>347.33</v>
      </c>
      <c r="E135" s="24">
        <f>E136+E137</f>
        <v>347.33</v>
      </c>
      <c r="F135" s="14">
        <f t="shared" ref="F135:G135" si="62">F136+F137</f>
        <v>0</v>
      </c>
      <c r="G135" s="14">
        <f t="shared" si="62"/>
        <v>0</v>
      </c>
    </row>
    <row r="136" spans="1:7" ht="27" customHeight="1" x14ac:dyDescent="0.25">
      <c r="A136" s="136"/>
      <c r="B136" s="114"/>
      <c r="C136" s="58" t="s">
        <v>56</v>
      </c>
      <c r="D136" s="14">
        <f t="shared" si="44"/>
        <v>347.33</v>
      </c>
      <c r="E136" s="24">
        <v>347.33</v>
      </c>
      <c r="F136" s="14">
        <v>0</v>
      </c>
      <c r="G136" s="14">
        <v>0</v>
      </c>
    </row>
    <row r="137" spans="1:7" ht="27" customHeight="1" x14ac:dyDescent="0.25">
      <c r="A137" s="137"/>
      <c r="B137" s="115"/>
      <c r="C137" s="57" t="s">
        <v>28</v>
      </c>
      <c r="D137" s="14">
        <f t="shared" si="44"/>
        <v>0</v>
      </c>
      <c r="E137" s="24">
        <v>0</v>
      </c>
      <c r="F137" s="14">
        <v>0</v>
      </c>
      <c r="G137" s="14">
        <v>0</v>
      </c>
    </row>
    <row r="138" spans="1:7" ht="17.25" customHeight="1" x14ac:dyDescent="0.25">
      <c r="A138" s="107" t="s">
        <v>46</v>
      </c>
      <c r="B138" s="113" t="s">
        <v>96</v>
      </c>
      <c r="C138" s="55" t="s">
        <v>6</v>
      </c>
      <c r="D138" s="14">
        <f t="shared" si="44"/>
        <v>104.89</v>
      </c>
      <c r="E138" s="24">
        <f>E139+E140</f>
        <v>104.89</v>
      </c>
      <c r="F138" s="14">
        <f t="shared" ref="F138:G138" si="63">F139+F140</f>
        <v>0</v>
      </c>
      <c r="G138" s="14">
        <f t="shared" si="63"/>
        <v>0</v>
      </c>
    </row>
    <row r="139" spans="1:7" ht="27" customHeight="1" x14ac:dyDescent="0.25">
      <c r="A139" s="108"/>
      <c r="B139" s="114"/>
      <c r="C139" s="58" t="s">
        <v>56</v>
      </c>
      <c r="D139" s="14">
        <f t="shared" si="44"/>
        <v>104.89</v>
      </c>
      <c r="E139" s="24">
        <v>104.89</v>
      </c>
      <c r="F139" s="14">
        <v>0</v>
      </c>
      <c r="G139" s="14">
        <v>0</v>
      </c>
    </row>
    <row r="140" spans="1:7" ht="27" customHeight="1" x14ac:dyDescent="0.25">
      <c r="A140" s="109"/>
      <c r="B140" s="115"/>
      <c r="C140" s="57" t="s">
        <v>28</v>
      </c>
      <c r="D140" s="14">
        <f t="shared" si="44"/>
        <v>0</v>
      </c>
      <c r="E140" s="24">
        <v>0</v>
      </c>
      <c r="F140" s="14">
        <v>0</v>
      </c>
      <c r="G140" s="14">
        <v>0</v>
      </c>
    </row>
    <row r="141" spans="1:7" ht="17.25" customHeight="1" x14ac:dyDescent="0.25">
      <c r="A141" s="107" t="s">
        <v>47</v>
      </c>
      <c r="B141" s="113" t="s">
        <v>96</v>
      </c>
      <c r="C141" s="55" t="s">
        <v>6</v>
      </c>
      <c r="D141" s="14">
        <f t="shared" si="44"/>
        <v>168.37</v>
      </c>
      <c r="E141" s="24">
        <f>E142+E143</f>
        <v>168.37</v>
      </c>
      <c r="F141" s="14">
        <f t="shared" ref="F141:G141" si="64">F142+F143</f>
        <v>0</v>
      </c>
      <c r="G141" s="14">
        <f t="shared" si="64"/>
        <v>0</v>
      </c>
    </row>
    <row r="142" spans="1:7" ht="27" customHeight="1" x14ac:dyDescent="0.25">
      <c r="A142" s="108"/>
      <c r="B142" s="114"/>
      <c r="C142" s="58" t="s">
        <v>56</v>
      </c>
      <c r="D142" s="14">
        <f t="shared" si="44"/>
        <v>168.37</v>
      </c>
      <c r="E142" s="24">
        <v>168.37</v>
      </c>
      <c r="F142" s="14">
        <v>0</v>
      </c>
      <c r="G142" s="14">
        <v>0</v>
      </c>
    </row>
    <row r="143" spans="1:7" ht="27" customHeight="1" x14ac:dyDescent="0.25">
      <c r="A143" s="109"/>
      <c r="B143" s="115"/>
      <c r="C143" s="57" t="s">
        <v>28</v>
      </c>
      <c r="D143" s="14">
        <f>E143+F143+G143</f>
        <v>0</v>
      </c>
      <c r="E143" s="24">
        <v>0</v>
      </c>
      <c r="F143" s="14">
        <v>0</v>
      </c>
      <c r="G143" s="14">
        <v>0</v>
      </c>
    </row>
    <row r="144" spans="1:7" ht="15" customHeight="1" x14ac:dyDescent="0.25">
      <c r="A144" s="84" t="s">
        <v>85</v>
      </c>
      <c r="B144" s="113" t="s">
        <v>96</v>
      </c>
      <c r="C144" s="55" t="s">
        <v>6</v>
      </c>
      <c r="D144" s="14">
        <f t="shared" si="44"/>
        <v>5.86</v>
      </c>
      <c r="E144" s="24">
        <f>E145+E146</f>
        <v>5.86</v>
      </c>
      <c r="F144" s="14">
        <f t="shared" ref="F144:G144" si="65">F145+F146</f>
        <v>0</v>
      </c>
      <c r="G144" s="14">
        <f t="shared" si="65"/>
        <v>0</v>
      </c>
    </row>
    <row r="145" spans="1:7" ht="27" customHeight="1" x14ac:dyDescent="0.25">
      <c r="A145" s="88"/>
      <c r="B145" s="114"/>
      <c r="C145" s="58" t="s">
        <v>56</v>
      </c>
      <c r="D145" s="14">
        <f t="shared" si="44"/>
        <v>5.86</v>
      </c>
      <c r="E145" s="24">
        <v>5.86</v>
      </c>
      <c r="F145" s="14">
        <v>0</v>
      </c>
      <c r="G145" s="14">
        <v>0</v>
      </c>
    </row>
    <row r="146" spans="1:7" ht="27" customHeight="1" x14ac:dyDescent="0.25">
      <c r="A146" s="85"/>
      <c r="B146" s="115"/>
      <c r="C146" s="57" t="s">
        <v>28</v>
      </c>
      <c r="D146" s="14">
        <f t="shared" si="44"/>
        <v>0</v>
      </c>
      <c r="E146" s="14">
        <v>0</v>
      </c>
      <c r="F146" s="14">
        <v>0</v>
      </c>
      <c r="G146" s="14">
        <v>0</v>
      </c>
    </row>
    <row r="147" spans="1:7" ht="16.5" customHeight="1" x14ac:dyDescent="0.25">
      <c r="A147" s="129" t="s">
        <v>22</v>
      </c>
      <c r="B147" s="113" t="s">
        <v>110</v>
      </c>
      <c r="C147" s="9" t="s">
        <v>8</v>
      </c>
      <c r="D147" s="10">
        <f>E147+F147+G147</f>
        <v>32336.42</v>
      </c>
      <c r="E147" s="10">
        <f>E148+E149</f>
        <v>10382.15</v>
      </c>
      <c r="F147" s="10">
        <f>F148+F149</f>
        <v>10704.01</v>
      </c>
      <c r="G147" s="10">
        <f>G148+G149</f>
        <v>11250.26</v>
      </c>
    </row>
    <row r="148" spans="1:7" ht="28.5" customHeight="1" x14ac:dyDescent="0.25">
      <c r="A148" s="130"/>
      <c r="B148" s="114"/>
      <c r="C148" s="58" t="s">
        <v>56</v>
      </c>
      <c r="D148" s="11">
        <f>E148+F148+G148</f>
        <v>31086.42</v>
      </c>
      <c r="E148" s="16">
        <f>E151+E155+E158</f>
        <v>10382.15</v>
      </c>
      <c r="F148" s="16">
        <f t="shared" ref="F148" si="66">F151+F155+F158</f>
        <v>10704.01</v>
      </c>
      <c r="G148" s="16">
        <f>G151+G155+G157</f>
        <v>10000.26</v>
      </c>
    </row>
    <row r="149" spans="1:7" ht="63.75" customHeight="1" x14ac:dyDescent="0.25">
      <c r="A149" s="131"/>
      <c r="B149" s="115"/>
      <c r="C149" s="38" t="s">
        <v>30</v>
      </c>
      <c r="D149" s="11">
        <f>E149+F149+G149</f>
        <v>1250</v>
      </c>
      <c r="E149" s="12">
        <v>0</v>
      </c>
      <c r="F149" s="12">
        <f>F160</f>
        <v>0</v>
      </c>
      <c r="G149" s="12">
        <f>G160</f>
        <v>1250</v>
      </c>
    </row>
    <row r="150" spans="1:7" ht="18" customHeight="1" x14ac:dyDescent="0.25">
      <c r="A150" s="119" t="s">
        <v>9</v>
      </c>
      <c r="B150" s="119" t="s">
        <v>110</v>
      </c>
      <c r="C150" s="13" t="s">
        <v>8</v>
      </c>
      <c r="D150" s="14">
        <f>D151</f>
        <v>30151.630000000005</v>
      </c>
      <c r="E150" s="14">
        <f>E151</f>
        <v>10084.86</v>
      </c>
      <c r="F150" s="14">
        <f>F151</f>
        <v>10066.51</v>
      </c>
      <c r="G150" s="14">
        <f>G151</f>
        <v>10000.26</v>
      </c>
    </row>
    <row r="151" spans="1:7" ht="96" customHeight="1" x14ac:dyDescent="0.25">
      <c r="A151" s="119"/>
      <c r="B151" s="119"/>
      <c r="C151" s="58" t="s">
        <v>56</v>
      </c>
      <c r="D151" s="12">
        <f t="shared" ref="D151:D171" si="67">E151+F151+G151</f>
        <v>30151.630000000005</v>
      </c>
      <c r="E151" s="12">
        <f t="shared" ref="E151:G151" si="68">E153</f>
        <v>10084.86</v>
      </c>
      <c r="F151" s="12">
        <f t="shared" si="68"/>
        <v>10066.51</v>
      </c>
      <c r="G151" s="12">
        <f t="shared" si="68"/>
        <v>10000.26</v>
      </c>
    </row>
    <row r="152" spans="1:7" ht="16.5" customHeight="1" x14ac:dyDescent="0.25">
      <c r="A152" s="119" t="s">
        <v>10</v>
      </c>
      <c r="B152" s="119" t="s">
        <v>97</v>
      </c>
      <c r="C152" s="13" t="s">
        <v>8</v>
      </c>
      <c r="D152" s="12">
        <f t="shared" si="67"/>
        <v>30151.630000000005</v>
      </c>
      <c r="E152" s="14">
        <f t="shared" ref="E152:G152" si="69">E153</f>
        <v>10084.86</v>
      </c>
      <c r="F152" s="14">
        <f t="shared" si="69"/>
        <v>10066.51</v>
      </c>
      <c r="G152" s="14">
        <f t="shared" si="69"/>
        <v>10000.26</v>
      </c>
    </row>
    <row r="153" spans="1:7" ht="78" customHeight="1" x14ac:dyDescent="0.25">
      <c r="A153" s="119"/>
      <c r="B153" s="119"/>
      <c r="C153" s="58" t="s">
        <v>56</v>
      </c>
      <c r="D153" s="12">
        <f t="shared" si="67"/>
        <v>30151.630000000005</v>
      </c>
      <c r="E153" s="12">
        <v>10084.86</v>
      </c>
      <c r="F153" s="16">
        <v>10066.51</v>
      </c>
      <c r="G153" s="12">
        <v>10000.26</v>
      </c>
    </row>
    <row r="154" spans="1:7" ht="15.75" customHeight="1" x14ac:dyDescent="0.25">
      <c r="A154" s="119" t="s">
        <v>11</v>
      </c>
      <c r="B154" s="119" t="s">
        <v>97</v>
      </c>
      <c r="C154" s="13" t="s">
        <v>8</v>
      </c>
      <c r="D154" s="12">
        <f t="shared" si="67"/>
        <v>198.4</v>
      </c>
      <c r="E154" s="14">
        <f>E155</f>
        <v>40.9</v>
      </c>
      <c r="F154" s="14">
        <f>F155</f>
        <v>157.5</v>
      </c>
      <c r="G154" s="14">
        <f>G155</f>
        <v>0</v>
      </c>
    </row>
    <row r="155" spans="1:7" ht="31.5" customHeight="1" x14ac:dyDescent="0.25">
      <c r="A155" s="119"/>
      <c r="B155" s="119"/>
      <c r="C155" s="89" t="s">
        <v>56</v>
      </c>
      <c r="D155" s="12">
        <f t="shared" si="67"/>
        <v>198.4</v>
      </c>
      <c r="E155" s="12">
        <f>E157</f>
        <v>40.9</v>
      </c>
      <c r="F155" s="12">
        <f>F157</f>
        <v>157.5</v>
      </c>
      <c r="G155" s="12">
        <v>0</v>
      </c>
    </row>
    <row r="156" spans="1:7" ht="19.5" customHeight="1" x14ac:dyDescent="0.25">
      <c r="A156" s="119" t="s">
        <v>129</v>
      </c>
      <c r="B156" s="119" t="s">
        <v>97</v>
      </c>
      <c r="C156" s="15" t="s">
        <v>8</v>
      </c>
      <c r="D156" s="12">
        <f t="shared" si="67"/>
        <v>198.4</v>
      </c>
      <c r="E156" s="14">
        <f t="shared" ref="E156:G156" si="70">E157</f>
        <v>40.9</v>
      </c>
      <c r="F156" s="14">
        <f t="shared" si="70"/>
        <v>157.5</v>
      </c>
      <c r="G156" s="6">
        <f t="shared" si="70"/>
        <v>0</v>
      </c>
    </row>
    <row r="157" spans="1:7" ht="40.5" customHeight="1" x14ac:dyDescent="0.25">
      <c r="A157" s="119"/>
      <c r="B157" s="119"/>
      <c r="C157" s="58" t="s">
        <v>56</v>
      </c>
      <c r="D157" s="12">
        <f t="shared" si="67"/>
        <v>198.4</v>
      </c>
      <c r="E157" s="12">
        <v>40.9</v>
      </c>
      <c r="F157" s="16">
        <v>157.5</v>
      </c>
      <c r="G157" s="11">
        <v>0</v>
      </c>
    </row>
    <row r="158" spans="1:7" ht="24.75" customHeight="1" x14ac:dyDescent="0.25">
      <c r="A158" s="107" t="s">
        <v>24</v>
      </c>
      <c r="B158" s="113" t="s">
        <v>97</v>
      </c>
      <c r="C158" s="13" t="s">
        <v>8</v>
      </c>
      <c r="D158" s="12">
        <f t="shared" si="67"/>
        <v>1986.3899999999999</v>
      </c>
      <c r="E158" s="12">
        <f t="shared" ref="E158" si="71">E159</f>
        <v>256.39</v>
      </c>
      <c r="F158" s="16">
        <f>F159+F160</f>
        <v>480</v>
      </c>
      <c r="G158" s="12">
        <f>G159+G160</f>
        <v>1250</v>
      </c>
    </row>
    <row r="159" spans="1:7" ht="25.5" customHeight="1" x14ac:dyDescent="0.25">
      <c r="A159" s="108"/>
      <c r="B159" s="114"/>
      <c r="C159" s="58" t="s">
        <v>56</v>
      </c>
      <c r="D159" s="12">
        <f t="shared" si="67"/>
        <v>736.39</v>
      </c>
      <c r="E159" s="12">
        <f>E162+E167+E171+E169</f>
        <v>256.39</v>
      </c>
      <c r="F159" s="16">
        <f>F162+F167+F171+F169+F164</f>
        <v>480</v>
      </c>
      <c r="G159" s="12">
        <f t="shared" ref="G159" si="72">G162+G167+G171+G169</f>
        <v>0</v>
      </c>
    </row>
    <row r="160" spans="1:7" ht="18" customHeight="1" x14ac:dyDescent="0.25">
      <c r="A160" s="109"/>
      <c r="B160" s="115"/>
      <c r="C160" s="38" t="s">
        <v>30</v>
      </c>
      <c r="D160" s="12">
        <f t="shared" si="67"/>
        <v>1250</v>
      </c>
      <c r="E160" s="12">
        <v>0</v>
      </c>
      <c r="F160" s="24">
        <f>F165</f>
        <v>0</v>
      </c>
      <c r="G160" s="14">
        <f>G165</f>
        <v>1250</v>
      </c>
    </row>
    <row r="161" spans="1:7" ht="17.25" customHeight="1" x14ac:dyDescent="0.25">
      <c r="A161" s="121" t="s">
        <v>122</v>
      </c>
      <c r="B161" s="119" t="s">
        <v>97</v>
      </c>
      <c r="C161" s="13" t="s">
        <v>8</v>
      </c>
      <c r="D161" s="12">
        <f t="shared" si="67"/>
        <v>248.19</v>
      </c>
      <c r="E161" s="14">
        <f>E162</f>
        <v>48.19</v>
      </c>
      <c r="F161" s="24">
        <f t="shared" ref="F161:G161" si="73">F162</f>
        <v>200</v>
      </c>
      <c r="G161" s="14">
        <f t="shared" si="73"/>
        <v>0</v>
      </c>
    </row>
    <row r="162" spans="1:7" ht="66" customHeight="1" x14ac:dyDescent="0.25">
      <c r="A162" s="121"/>
      <c r="B162" s="119"/>
      <c r="C162" s="58" t="s">
        <v>56</v>
      </c>
      <c r="D162" s="12">
        <f t="shared" si="67"/>
        <v>248.19</v>
      </c>
      <c r="E162" s="12">
        <v>48.19</v>
      </c>
      <c r="F162" s="16">
        <v>200</v>
      </c>
      <c r="G162" s="12">
        <v>0</v>
      </c>
    </row>
    <row r="163" spans="1:7" ht="13.5" customHeight="1" x14ac:dyDescent="0.25">
      <c r="A163" s="107" t="s">
        <v>71</v>
      </c>
      <c r="B163" s="113" t="s">
        <v>97</v>
      </c>
      <c r="C163" s="13" t="s">
        <v>8</v>
      </c>
      <c r="D163" s="12">
        <f t="shared" si="67"/>
        <v>1355</v>
      </c>
      <c r="E163" s="14">
        <f>E164</f>
        <v>0</v>
      </c>
      <c r="F163" s="12">
        <f>F164+F165</f>
        <v>105</v>
      </c>
      <c r="G163" s="12">
        <f>G164+G165</f>
        <v>1250</v>
      </c>
    </row>
    <row r="164" spans="1:7" ht="36" customHeight="1" x14ac:dyDescent="0.25">
      <c r="A164" s="108"/>
      <c r="B164" s="114"/>
      <c r="C164" s="58" t="s">
        <v>56</v>
      </c>
      <c r="D164" s="12">
        <f t="shared" si="67"/>
        <v>105</v>
      </c>
      <c r="E164" s="12">
        <v>0</v>
      </c>
      <c r="F164" s="24">
        <v>105</v>
      </c>
      <c r="G164" s="12">
        <v>0</v>
      </c>
    </row>
    <row r="165" spans="1:7" ht="17.25" customHeight="1" x14ac:dyDescent="0.25">
      <c r="A165" s="108"/>
      <c r="B165" s="115"/>
      <c r="C165" s="38" t="s">
        <v>30</v>
      </c>
      <c r="D165" s="12">
        <f t="shared" si="67"/>
        <v>1250</v>
      </c>
      <c r="E165" s="12">
        <v>0</v>
      </c>
      <c r="F165" s="24">
        <v>0</v>
      </c>
      <c r="G165" s="12">
        <v>1250</v>
      </c>
    </row>
    <row r="166" spans="1:7" ht="28.5" customHeight="1" x14ac:dyDescent="0.25">
      <c r="A166" s="60" t="s">
        <v>61</v>
      </c>
      <c r="B166" s="128" t="s">
        <v>97</v>
      </c>
      <c r="C166" s="13" t="s">
        <v>8</v>
      </c>
      <c r="D166" s="12">
        <f t="shared" si="67"/>
        <v>316.35000000000002</v>
      </c>
      <c r="E166" s="12">
        <f>E167</f>
        <v>141.35</v>
      </c>
      <c r="F166" s="16">
        <f>F167</f>
        <v>175</v>
      </c>
      <c r="G166" s="12">
        <f>G167</f>
        <v>0</v>
      </c>
    </row>
    <row r="167" spans="1:7" ht="41.25" customHeight="1" x14ac:dyDescent="0.25">
      <c r="A167" s="91" t="s">
        <v>81</v>
      </c>
      <c r="B167" s="128"/>
      <c r="C167" s="58" t="s">
        <v>56</v>
      </c>
      <c r="D167" s="12">
        <f t="shared" si="67"/>
        <v>316.35000000000002</v>
      </c>
      <c r="E167" s="12">
        <v>141.35</v>
      </c>
      <c r="F167" s="16">
        <v>175</v>
      </c>
      <c r="G167" s="12">
        <v>0</v>
      </c>
    </row>
    <row r="168" spans="1:7" ht="27" customHeight="1" x14ac:dyDescent="0.25">
      <c r="A168" s="62" t="s">
        <v>83</v>
      </c>
      <c r="B168" s="128" t="s">
        <v>97</v>
      </c>
      <c r="C168" s="35" t="s">
        <v>8</v>
      </c>
      <c r="D168" s="12">
        <f t="shared" ref="D168:D169" si="74">E168+F168+G168</f>
        <v>23</v>
      </c>
      <c r="E168" s="16">
        <f>E169</f>
        <v>23</v>
      </c>
      <c r="F168" s="12">
        <v>0</v>
      </c>
      <c r="G168" s="12">
        <v>0</v>
      </c>
    </row>
    <row r="169" spans="1:7" ht="33" customHeight="1" x14ac:dyDescent="0.25">
      <c r="A169" s="91" t="s">
        <v>60</v>
      </c>
      <c r="B169" s="128"/>
      <c r="C169" s="89" t="s">
        <v>56</v>
      </c>
      <c r="D169" s="12">
        <f t="shared" si="74"/>
        <v>23</v>
      </c>
      <c r="E169" s="16">
        <v>23</v>
      </c>
      <c r="F169" s="12">
        <v>0</v>
      </c>
      <c r="G169" s="12">
        <v>0</v>
      </c>
    </row>
    <row r="170" spans="1:7" ht="27" customHeight="1" x14ac:dyDescent="0.25">
      <c r="A170" s="62" t="s">
        <v>82</v>
      </c>
      <c r="B170" s="128" t="s">
        <v>97</v>
      </c>
      <c r="C170" s="13" t="s">
        <v>8</v>
      </c>
      <c r="D170" s="12">
        <f t="shared" si="67"/>
        <v>43.85</v>
      </c>
      <c r="E170" s="16">
        <f>E171</f>
        <v>43.85</v>
      </c>
      <c r="F170" s="12">
        <v>0</v>
      </c>
      <c r="G170" s="12">
        <v>0</v>
      </c>
    </row>
    <row r="171" spans="1:7" ht="38.25" customHeight="1" x14ac:dyDescent="0.25">
      <c r="A171" s="91" t="s">
        <v>84</v>
      </c>
      <c r="B171" s="128"/>
      <c r="C171" s="89" t="s">
        <v>56</v>
      </c>
      <c r="D171" s="12">
        <f t="shared" si="67"/>
        <v>43.85</v>
      </c>
      <c r="E171" s="16">
        <v>43.85</v>
      </c>
      <c r="F171" s="12">
        <v>0</v>
      </c>
      <c r="G171" s="12">
        <v>0</v>
      </c>
    </row>
    <row r="172" spans="1:7" ht="16.5" customHeight="1" x14ac:dyDescent="0.25">
      <c r="A172" s="123" t="s">
        <v>12</v>
      </c>
      <c r="B172" s="107" t="s">
        <v>98</v>
      </c>
      <c r="C172" s="9" t="s">
        <v>8</v>
      </c>
      <c r="D172" s="10">
        <f t="shared" ref="D172:E172" si="75">D173+D174+D175</f>
        <v>31967.545000000006</v>
      </c>
      <c r="E172" s="10">
        <f t="shared" si="75"/>
        <v>11669.98</v>
      </c>
      <c r="F172" s="10">
        <f>F173+F174+F175</f>
        <v>10653.280000000002</v>
      </c>
      <c r="G172" s="10">
        <f>G173+G174+G175</f>
        <v>9644.2849999999999</v>
      </c>
    </row>
    <row r="173" spans="1:7" ht="39" customHeight="1" x14ac:dyDescent="0.25">
      <c r="A173" s="123"/>
      <c r="B173" s="108"/>
      <c r="C173" s="58" t="s">
        <v>56</v>
      </c>
      <c r="D173" s="12">
        <f>D177+D181+D206+D224+D230</f>
        <v>30403.010000000006</v>
      </c>
      <c r="E173" s="16">
        <f>E177+E181+E206+E224+E230</f>
        <v>10499.89</v>
      </c>
      <c r="F173" s="16">
        <f t="shared" ref="F173:G173" si="76">F177+F181+F206+F224+F230</f>
        <v>10426.840000000002</v>
      </c>
      <c r="G173" s="16">
        <f t="shared" si="76"/>
        <v>9476.2800000000007</v>
      </c>
    </row>
    <row r="174" spans="1:7" ht="17.25" customHeight="1" x14ac:dyDescent="0.25">
      <c r="A174" s="123"/>
      <c r="B174" s="108"/>
      <c r="C174" s="40" t="s">
        <v>31</v>
      </c>
      <c r="D174" s="12">
        <f>E174+F174+G174</f>
        <v>1564.5349999999999</v>
      </c>
      <c r="E174" s="16">
        <f>E182+E207</f>
        <v>1170.0899999999999</v>
      </c>
      <c r="F174" s="16">
        <f t="shared" ref="F174:G174" si="77">F182+F207</f>
        <v>226.44</v>
      </c>
      <c r="G174" s="16">
        <f t="shared" si="77"/>
        <v>168.005</v>
      </c>
    </row>
    <row r="175" spans="1:7" ht="42" customHeight="1" x14ac:dyDescent="0.25">
      <c r="A175" s="124"/>
      <c r="B175" s="109"/>
      <c r="C175" s="40" t="s">
        <v>27</v>
      </c>
      <c r="D175" s="12">
        <f t="shared" ref="D175:E175" si="78">D183</f>
        <v>0</v>
      </c>
      <c r="E175" s="16">
        <f t="shared" si="78"/>
        <v>0</v>
      </c>
      <c r="F175" s="12">
        <f>F183</f>
        <v>0</v>
      </c>
      <c r="G175" s="12">
        <f>G183</f>
        <v>0</v>
      </c>
    </row>
    <row r="176" spans="1:7" ht="18.75" customHeight="1" x14ac:dyDescent="0.25">
      <c r="A176" s="126" t="s">
        <v>13</v>
      </c>
      <c r="B176" s="118" t="s">
        <v>99</v>
      </c>
      <c r="C176" s="18" t="s">
        <v>8</v>
      </c>
      <c r="D176" s="14">
        <f>E176+F176+G176</f>
        <v>28449.260000000002</v>
      </c>
      <c r="E176" s="24">
        <f>E177</f>
        <v>9496.7000000000007</v>
      </c>
      <c r="F176" s="14">
        <f>F177</f>
        <v>9476.2800000000007</v>
      </c>
      <c r="G176" s="14">
        <f t="shared" ref="G176" si="79">G177</f>
        <v>9476.2800000000007</v>
      </c>
    </row>
    <row r="177" spans="1:7" ht="26.4" x14ac:dyDescent="0.25">
      <c r="A177" s="126"/>
      <c r="B177" s="118"/>
      <c r="C177" s="58" t="s">
        <v>56</v>
      </c>
      <c r="D177" s="14">
        <f>E177+F177+G177</f>
        <v>28449.260000000002</v>
      </c>
      <c r="E177" s="16">
        <f>E179</f>
        <v>9496.7000000000007</v>
      </c>
      <c r="F177" s="12">
        <f>F179</f>
        <v>9476.2800000000007</v>
      </c>
      <c r="G177" s="12">
        <f>G179</f>
        <v>9476.2800000000007</v>
      </c>
    </row>
    <row r="178" spans="1:7" ht="16.5" customHeight="1" x14ac:dyDescent="0.25">
      <c r="A178" s="118" t="s">
        <v>52</v>
      </c>
      <c r="B178" s="118" t="s">
        <v>99</v>
      </c>
      <c r="C178" s="13" t="s">
        <v>8</v>
      </c>
      <c r="D178" s="12">
        <f>D179</f>
        <v>28449.260000000002</v>
      </c>
      <c r="E178" s="24">
        <f>E179</f>
        <v>9496.7000000000007</v>
      </c>
      <c r="F178" s="14">
        <f>F179</f>
        <v>9476.2800000000007</v>
      </c>
      <c r="G178" s="14">
        <f>G179</f>
        <v>9476.2800000000007</v>
      </c>
    </row>
    <row r="179" spans="1:7" ht="75.75" customHeight="1" x14ac:dyDescent="0.25">
      <c r="A179" s="118"/>
      <c r="B179" s="118"/>
      <c r="C179" s="58" t="s">
        <v>56</v>
      </c>
      <c r="D179" s="12">
        <f t="shared" ref="D179:D190" si="80">E179+F179+G179</f>
        <v>28449.260000000002</v>
      </c>
      <c r="E179" s="16">
        <v>9496.7000000000007</v>
      </c>
      <c r="F179" s="16">
        <v>9476.2800000000007</v>
      </c>
      <c r="G179" s="16">
        <v>9476.2800000000007</v>
      </c>
    </row>
    <row r="180" spans="1:7" ht="14.25" customHeight="1" x14ac:dyDescent="0.25">
      <c r="A180" s="107" t="s">
        <v>14</v>
      </c>
      <c r="B180" s="107" t="s">
        <v>100</v>
      </c>
      <c r="C180" s="13" t="s">
        <v>8</v>
      </c>
      <c r="D180" s="12">
        <f t="shared" si="80"/>
        <v>2137.4550000000004</v>
      </c>
      <c r="E180" s="16">
        <f>E181+E182</f>
        <v>856.05000000000007</v>
      </c>
      <c r="F180" s="12">
        <f t="shared" ref="F180:G180" si="81">F181+F182</f>
        <v>1113.4000000000001</v>
      </c>
      <c r="G180" s="12">
        <f t="shared" si="81"/>
        <v>168.005</v>
      </c>
    </row>
    <row r="181" spans="1:7" ht="28.5" customHeight="1" x14ac:dyDescent="0.25">
      <c r="A181" s="108"/>
      <c r="B181" s="108"/>
      <c r="C181" s="58" t="s">
        <v>56</v>
      </c>
      <c r="D181" s="14">
        <f t="shared" si="80"/>
        <v>1593.7600000000002</v>
      </c>
      <c r="E181" s="24">
        <f>E185</f>
        <v>706.80000000000007</v>
      </c>
      <c r="F181" s="14">
        <f t="shared" ref="F181:G181" si="82">F185</f>
        <v>886.96</v>
      </c>
      <c r="G181" s="14">
        <f t="shared" si="82"/>
        <v>0</v>
      </c>
    </row>
    <row r="182" spans="1:7" x14ac:dyDescent="0.25">
      <c r="A182" s="108"/>
      <c r="B182" s="108"/>
      <c r="C182" s="40" t="s">
        <v>31</v>
      </c>
      <c r="D182" s="14">
        <f t="shared" si="80"/>
        <v>543.69499999999994</v>
      </c>
      <c r="E182" s="24">
        <f>E186</f>
        <v>149.25</v>
      </c>
      <c r="F182" s="24">
        <f t="shared" ref="F182:G182" si="83">F186</f>
        <v>226.44</v>
      </c>
      <c r="G182" s="24">
        <f t="shared" si="83"/>
        <v>168.005</v>
      </c>
    </row>
    <row r="183" spans="1:7" x14ac:dyDescent="0.25">
      <c r="A183" s="109"/>
      <c r="B183" s="109"/>
      <c r="C183" s="40" t="s">
        <v>27</v>
      </c>
      <c r="D183" s="14">
        <f t="shared" si="80"/>
        <v>0</v>
      </c>
      <c r="E183" s="24">
        <v>0</v>
      </c>
      <c r="F183" s="14">
        <f>F187</f>
        <v>0</v>
      </c>
      <c r="G183" s="14">
        <v>0</v>
      </c>
    </row>
    <row r="184" spans="1:7" ht="16.5" customHeight="1" x14ac:dyDescent="0.25">
      <c r="A184" s="116" t="s">
        <v>70</v>
      </c>
      <c r="B184" s="116" t="s">
        <v>99</v>
      </c>
      <c r="C184" s="23" t="s">
        <v>8</v>
      </c>
      <c r="D184" s="24">
        <f t="shared" si="80"/>
        <v>1969.4500000000003</v>
      </c>
      <c r="E184" s="24">
        <f>E185+E186</f>
        <v>856.05000000000007</v>
      </c>
      <c r="F184" s="14">
        <f>F185+F186+F187</f>
        <v>1113.4000000000001</v>
      </c>
      <c r="G184" s="24">
        <f>G185</f>
        <v>0</v>
      </c>
    </row>
    <row r="185" spans="1:7" ht="26.4" x14ac:dyDescent="0.25">
      <c r="A185" s="120"/>
      <c r="B185" s="120"/>
      <c r="C185" s="58" t="s">
        <v>56</v>
      </c>
      <c r="D185" s="24">
        <f t="shared" si="80"/>
        <v>1593.7600000000002</v>
      </c>
      <c r="E185" s="44">
        <f>E189+E194+E196+E198+E200+E202+E204+E190</f>
        <v>706.80000000000007</v>
      </c>
      <c r="F185" s="44">
        <f>F189+F194+F196+F198+F200+F202+F204+F190</f>
        <v>886.96</v>
      </c>
      <c r="G185" s="44">
        <f t="shared" ref="G185" si="84">G189+G194+G196+G198+G200+G202+G204+G190</f>
        <v>0</v>
      </c>
    </row>
    <row r="186" spans="1:7" x14ac:dyDescent="0.25">
      <c r="A186" s="120"/>
      <c r="B186" s="120"/>
      <c r="C186" s="40" t="s">
        <v>31</v>
      </c>
      <c r="D186" s="24">
        <f t="shared" si="80"/>
        <v>543.69499999999994</v>
      </c>
      <c r="E186" s="44">
        <f>E191</f>
        <v>149.25</v>
      </c>
      <c r="F186" s="44">
        <f t="shared" ref="F186:G186" si="85">F191</f>
        <v>226.44</v>
      </c>
      <c r="G186" s="44">
        <f t="shared" si="85"/>
        <v>168.005</v>
      </c>
    </row>
    <row r="187" spans="1:7" x14ac:dyDescent="0.25">
      <c r="A187" s="117"/>
      <c r="B187" s="117"/>
      <c r="C187" s="40" t="s">
        <v>27</v>
      </c>
      <c r="D187" s="24">
        <f t="shared" si="80"/>
        <v>0</v>
      </c>
      <c r="E187" s="44">
        <v>0</v>
      </c>
      <c r="F187" s="42">
        <f>F192</f>
        <v>0</v>
      </c>
      <c r="G187" s="44">
        <v>0</v>
      </c>
    </row>
    <row r="188" spans="1:7" ht="12.75" customHeight="1" x14ac:dyDescent="0.25">
      <c r="A188" s="116" t="s">
        <v>54</v>
      </c>
      <c r="B188" s="116" t="s">
        <v>99</v>
      </c>
      <c r="C188" s="23" t="s">
        <v>8</v>
      </c>
      <c r="D188" s="24">
        <f t="shared" si="80"/>
        <v>805.30499999999995</v>
      </c>
      <c r="E188" s="24">
        <f>E189+E191+E190</f>
        <v>253.85</v>
      </c>
      <c r="F188" s="24">
        <f t="shared" ref="F188:G188" si="86">F189+F191+F190</f>
        <v>383.45</v>
      </c>
      <c r="G188" s="24">
        <f t="shared" si="86"/>
        <v>168.005</v>
      </c>
    </row>
    <row r="189" spans="1:7" ht="26.4" x14ac:dyDescent="0.25">
      <c r="A189" s="120"/>
      <c r="B189" s="120"/>
      <c r="C189" s="64" t="s">
        <v>56</v>
      </c>
      <c r="D189" s="24">
        <f t="shared" si="80"/>
        <v>250</v>
      </c>
      <c r="E189" s="24">
        <v>100</v>
      </c>
      <c r="F189" s="44">
        <v>150</v>
      </c>
      <c r="G189" s="44">
        <v>0</v>
      </c>
    </row>
    <row r="190" spans="1:7" ht="39.6" x14ac:dyDescent="0.25">
      <c r="A190" s="120"/>
      <c r="B190" s="120"/>
      <c r="C190" s="64" t="s">
        <v>80</v>
      </c>
      <c r="D190" s="24">
        <f t="shared" si="80"/>
        <v>11.61</v>
      </c>
      <c r="E190" s="24">
        <v>4.5999999999999996</v>
      </c>
      <c r="F190" s="44">
        <v>7.01</v>
      </c>
      <c r="G190" s="44">
        <v>0</v>
      </c>
    </row>
    <row r="191" spans="1:7" x14ac:dyDescent="0.25">
      <c r="A191" s="120"/>
      <c r="B191" s="120"/>
      <c r="C191" s="97" t="s">
        <v>31</v>
      </c>
      <c r="D191" s="24">
        <f t="shared" ref="D191:D200" si="87">E191+F191+G191</f>
        <v>543.69499999999994</v>
      </c>
      <c r="E191" s="24">
        <v>149.25</v>
      </c>
      <c r="F191" s="44">
        <v>226.44</v>
      </c>
      <c r="G191" s="44">
        <v>168.005</v>
      </c>
    </row>
    <row r="192" spans="1:7" ht="16.5" customHeight="1" x14ac:dyDescent="0.25">
      <c r="A192" s="117"/>
      <c r="B192" s="117"/>
      <c r="C192" s="97" t="s">
        <v>27</v>
      </c>
      <c r="D192" s="24">
        <f t="shared" si="87"/>
        <v>0</v>
      </c>
      <c r="E192" s="24">
        <v>0</v>
      </c>
      <c r="F192" s="44">
        <v>0</v>
      </c>
      <c r="G192" s="44">
        <v>0</v>
      </c>
    </row>
    <row r="193" spans="1:7" ht="19.5" customHeight="1" x14ac:dyDescent="0.25">
      <c r="A193" s="116" t="s">
        <v>62</v>
      </c>
      <c r="B193" s="121" t="s">
        <v>109</v>
      </c>
      <c r="C193" s="23" t="s">
        <v>8</v>
      </c>
      <c r="D193" s="24">
        <f t="shared" si="87"/>
        <v>150</v>
      </c>
      <c r="E193" s="24">
        <f>E194</f>
        <v>75</v>
      </c>
      <c r="F193" s="24">
        <f>F194</f>
        <v>75</v>
      </c>
      <c r="G193" s="24">
        <f t="shared" ref="G193" si="88">G194</f>
        <v>0</v>
      </c>
    </row>
    <row r="194" spans="1:7" ht="27.75" customHeight="1" x14ac:dyDescent="0.25">
      <c r="A194" s="117"/>
      <c r="B194" s="121"/>
      <c r="C194" s="59" t="s">
        <v>56</v>
      </c>
      <c r="D194" s="24">
        <f t="shared" si="87"/>
        <v>150</v>
      </c>
      <c r="E194" s="24">
        <v>75</v>
      </c>
      <c r="F194" s="44">
        <v>75</v>
      </c>
      <c r="G194" s="44">
        <v>0</v>
      </c>
    </row>
    <row r="195" spans="1:7" ht="25.5" customHeight="1" x14ac:dyDescent="0.25">
      <c r="A195" s="116" t="s">
        <v>141</v>
      </c>
      <c r="B195" s="121" t="s">
        <v>99</v>
      </c>
      <c r="C195" s="23" t="s">
        <v>8</v>
      </c>
      <c r="D195" s="24">
        <f t="shared" si="87"/>
        <v>689.85</v>
      </c>
      <c r="E195" s="51">
        <f>E196</f>
        <v>339.85</v>
      </c>
      <c r="F195" s="14">
        <f>F196</f>
        <v>350</v>
      </c>
      <c r="G195" s="44">
        <f>G196</f>
        <v>0</v>
      </c>
    </row>
    <row r="196" spans="1:7" ht="26.4" x14ac:dyDescent="0.25">
      <c r="A196" s="117"/>
      <c r="B196" s="121"/>
      <c r="C196" s="58" t="s">
        <v>56</v>
      </c>
      <c r="D196" s="24">
        <f>E196+F196+G196</f>
        <v>689.85</v>
      </c>
      <c r="E196" s="51">
        <v>339.85</v>
      </c>
      <c r="F196" s="24">
        <v>350</v>
      </c>
      <c r="G196" s="44">
        <v>0</v>
      </c>
    </row>
    <row r="197" spans="1:7" x14ac:dyDescent="0.25">
      <c r="A197" s="116" t="s">
        <v>66</v>
      </c>
      <c r="B197" s="121" t="s">
        <v>99</v>
      </c>
      <c r="C197" s="23" t="s">
        <v>8</v>
      </c>
      <c r="D197" s="24">
        <f t="shared" ref="D197:D198" si="89">E197+F197+G197</f>
        <v>186.56</v>
      </c>
      <c r="E197" s="51">
        <f>E198</f>
        <v>40.11</v>
      </c>
      <c r="F197" s="51">
        <f t="shared" ref="F197:G197" si="90">F198</f>
        <v>146.44999999999999</v>
      </c>
      <c r="G197" s="51">
        <f t="shared" si="90"/>
        <v>0</v>
      </c>
    </row>
    <row r="198" spans="1:7" ht="26.25" customHeight="1" x14ac:dyDescent="0.25">
      <c r="A198" s="117"/>
      <c r="B198" s="121"/>
      <c r="C198" s="59" t="s">
        <v>56</v>
      </c>
      <c r="D198" s="24">
        <f t="shared" si="89"/>
        <v>186.56</v>
      </c>
      <c r="E198" s="51">
        <v>40.11</v>
      </c>
      <c r="F198" s="24">
        <f>28.5+111.95+2+4</f>
        <v>146.44999999999999</v>
      </c>
      <c r="G198" s="44">
        <v>0</v>
      </c>
    </row>
    <row r="199" spans="1:7" ht="18" customHeight="1" x14ac:dyDescent="0.25">
      <c r="A199" s="116" t="s">
        <v>63</v>
      </c>
      <c r="B199" s="121" t="s">
        <v>99</v>
      </c>
      <c r="C199" s="23" t="s">
        <v>8</v>
      </c>
      <c r="D199" s="24">
        <f>E199+F199+G199</f>
        <v>0</v>
      </c>
      <c r="E199" s="44">
        <f>E200</f>
        <v>0</v>
      </c>
      <c r="F199" s="44">
        <f>F200</f>
        <v>0</v>
      </c>
      <c r="G199" s="44">
        <f>G200</f>
        <v>0</v>
      </c>
    </row>
    <row r="200" spans="1:7" ht="39" customHeight="1" x14ac:dyDescent="0.25">
      <c r="A200" s="117"/>
      <c r="B200" s="121"/>
      <c r="C200" s="58" t="s">
        <v>56</v>
      </c>
      <c r="D200" s="24">
        <f t="shared" si="87"/>
        <v>0</v>
      </c>
      <c r="E200" s="44">
        <v>0</v>
      </c>
      <c r="F200" s="44">
        <v>0</v>
      </c>
      <c r="G200" s="44">
        <v>0</v>
      </c>
    </row>
    <row r="201" spans="1:7" x14ac:dyDescent="0.25">
      <c r="A201" s="116" t="s">
        <v>64</v>
      </c>
      <c r="B201" s="121" t="s">
        <v>108</v>
      </c>
      <c r="C201" s="23" t="s">
        <v>8</v>
      </c>
      <c r="D201" s="24">
        <f>D202</f>
        <v>16</v>
      </c>
      <c r="E201" s="44">
        <f>E202</f>
        <v>2.5</v>
      </c>
      <c r="F201" s="44">
        <v>0</v>
      </c>
      <c r="G201" s="44">
        <v>0</v>
      </c>
    </row>
    <row r="202" spans="1:7" ht="27" customHeight="1" x14ac:dyDescent="0.25">
      <c r="A202" s="117"/>
      <c r="B202" s="121"/>
      <c r="C202" s="58" t="s">
        <v>56</v>
      </c>
      <c r="D202" s="24">
        <f>E202+F202+G202</f>
        <v>16</v>
      </c>
      <c r="E202" s="44">
        <v>2.5</v>
      </c>
      <c r="F202" s="44">
        <v>13.5</v>
      </c>
      <c r="G202" s="44">
        <v>0</v>
      </c>
    </row>
    <row r="203" spans="1:7" ht="19.5" customHeight="1" x14ac:dyDescent="0.25">
      <c r="A203" s="116" t="s">
        <v>65</v>
      </c>
      <c r="B203" s="121" t="s">
        <v>109</v>
      </c>
      <c r="C203" s="23" t="s">
        <v>8</v>
      </c>
      <c r="D203" s="24">
        <f t="shared" ref="D203:D204" si="91">E203+F203+G203</f>
        <v>289.74</v>
      </c>
      <c r="E203" s="44">
        <f>E204</f>
        <v>144.74</v>
      </c>
      <c r="F203" s="44">
        <f t="shared" ref="F203:G203" si="92">F204</f>
        <v>145</v>
      </c>
      <c r="G203" s="44">
        <f t="shared" si="92"/>
        <v>0</v>
      </c>
    </row>
    <row r="204" spans="1:7" ht="28.5" customHeight="1" x14ac:dyDescent="0.25">
      <c r="A204" s="117"/>
      <c r="B204" s="121"/>
      <c r="C204" s="59" t="s">
        <v>56</v>
      </c>
      <c r="D204" s="24">
        <f t="shared" si="91"/>
        <v>289.74</v>
      </c>
      <c r="E204" s="44">
        <v>144.74</v>
      </c>
      <c r="F204" s="44">
        <v>145</v>
      </c>
      <c r="G204" s="44">
        <v>0</v>
      </c>
    </row>
    <row r="205" spans="1:7" ht="23.25" customHeight="1" x14ac:dyDescent="0.25">
      <c r="A205" s="107" t="s">
        <v>24</v>
      </c>
      <c r="B205" s="107" t="s">
        <v>99</v>
      </c>
      <c r="C205" s="13" t="s">
        <v>8</v>
      </c>
      <c r="D205" s="14">
        <f t="shared" ref="D205:D207" si="93">E205+F205+G205</f>
        <v>1297.67</v>
      </c>
      <c r="E205" s="24">
        <f>E206+E207</f>
        <v>1297.67</v>
      </c>
      <c r="F205" s="24">
        <f>F206+F207</f>
        <v>0</v>
      </c>
      <c r="G205" s="14">
        <f t="shared" ref="G205" si="94">G206+G207</f>
        <v>0</v>
      </c>
    </row>
    <row r="206" spans="1:7" ht="26.4" x14ac:dyDescent="0.25">
      <c r="A206" s="108"/>
      <c r="B206" s="108"/>
      <c r="C206" s="58" t="s">
        <v>56</v>
      </c>
      <c r="D206" s="12">
        <f t="shared" si="93"/>
        <v>276.83000000000004</v>
      </c>
      <c r="E206" s="16">
        <f>E209+E212+E221+E215</f>
        <v>276.83000000000004</v>
      </c>
      <c r="F206" s="16">
        <f>F209+F212+F221+F215+F218</f>
        <v>0</v>
      </c>
      <c r="G206" s="16">
        <f t="shared" ref="G206" si="95">G209+G212+G221+G215</f>
        <v>0</v>
      </c>
    </row>
    <row r="207" spans="1:7" x14ac:dyDescent="0.25">
      <c r="A207" s="109"/>
      <c r="B207" s="109"/>
      <c r="C207" s="56" t="s">
        <v>30</v>
      </c>
      <c r="D207" s="12">
        <f t="shared" si="93"/>
        <v>1020.8399999999999</v>
      </c>
      <c r="E207" s="16">
        <f>E210+E213+E216</f>
        <v>1020.8399999999999</v>
      </c>
      <c r="F207" s="12">
        <f t="shared" ref="F207:G207" si="96">F210+F213</f>
        <v>0</v>
      </c>
      <c r="G207" s="12">
        <f t="shared" si="96"/>
        <v>0</v>
      </c>
    </row>
    <row r="208" spans="1:7" ht="27" customHeight="1" x14ac:dyDescent="0.25">
      <c r="A208" s="116" t="s">
        <v>79</v>
      </c>
      <c r="B208" s="107" t="s">
        <v>99</v>
      </c>
      <c r="C208" s="35" t="s">
        <v>8</v>
      </c>
      <c r="D208" s="12">
        <f>E208+F208+G208</f>
        <v>100</v>
      </c>
      <c r="E208" s="16">
        <f>E209+E210</f>
        <v>100</v>
      </c>
      <c r="F208" s="12">
        <f>F209</f>
        <v>0</v>
      </c>
      <c r="G208" s="12">
        <f>G209</f>
        <v>0</v>
      </c>
    </row>
    <row r="209" spans="1:7" ht="25.5" customHeight="1" x14ac:dyDescent="0.25">
      <c r="A209" s="120"/>
      <c r="B209" s="108"/>
      <c r="C209" s="58" t="s">
        <v>56</v>
      </c>
      <c r="D209" s="12">
        <f>E209+F209+G209</f>
        <v>0.56999999999999995</v>
      </c>
      <c r="E209" s="16">
        <v>0.56999999999999995</v>
      </c>
      <c r="F209" s="12">
        <v>0</v>
      </c>
      <c r="G209" s="12">
        <v>0</v>
      </c>
    </row>
    <row r="210" spans="1:7" ht="20.25" customHeight="1" x14ac:dyDescent="0.25">
      <c r="A210" s="117"/>
      <c r="B210" s="109"/>
      <c r="C210" s="50" t="s">
        <v>30</v>
      </c>
      <c r="D210" s="12">
        <f>E210+F210+G210</f>
        <v>99.43</v>
      </c>
      <c r="E210" s="16">
        <v>99.43</v>
      </c>
      <c r="F210" s="12">
        <v>0</v>
      </c>
      <c r="G210" s="12">
        <v>0</v>
      </c>
    </row>
    <row r="211" spans="1:7" ht="20.25" customHeight="1" x14ac:dyDescent="0.25">
      <c r="A211" s="107" t="s">
        <v>124</v>
      </c>
      <c r="B211" s="107" t="s">
        <v>99</v>
      </c>
      <c r="C211" s="35" t="s">
        <v>8</v>
      </c>
      <c r="D211" s="12">
        <f>E211+F211+G211</f>
        <v>233.36</v>
      </c>
      <c r="E211" s="16">
        <f>E212+E213</f>
        <v>233.36</v>
      </c>
      <c r="F211" s="12">
        <f t="shared" ref="F211:G211" si="97">F212+F213</f>
        <v>0</v>
      </c>
      <c r="G211" s="12">
        <f t="shared" si="97"/>
        <v>0</v>
      </c>
    </row>
    <row r="212" spans="1:7" ht="30" customHeight="1" x14ac:dyDescent="0.25">
      <c r="A212" s="108"/>
      <c r="B212" s="108"/>
      <c r="C212" s="58" t="s">
        <v>56</v>
      </c>
      <c r="D212" s="12">
        <f t="shared" ref="D212:D213" si="98">E212+F212+G212</f>
        <v>233.36</v>
      </c>
      <c r="E212" s="16">
        <v>233.36</v>
      </c>
      <c r="F212" s="12">
        <v>0</v>
      </c>
      <c r="G212" s="12">
        <v>0</v>
      </c>
    </row>
    <row r="213" spans="1:7" ht="32.25" customHeight="1" x14ac:dyDescent="0.25">
      <c r="A213" s="109"/>
      <c r="B213" s="109"/>
      <c r="C213" s="50" t="s">
        <v>30</v>
      </c>
      <c r="D213" s="12">
        <f t="shared" si="98"/>
        <v>0</v>
      </c>
      <c r="E213" s="12">
        <v>0</v>
      </c>
      <c r="F213" s="16">
        <v>0</v>
      </c>
      <c r="G213" s="12">
        <v>0</v>
      </c>
    </row>
    <row r="214" spans="1:7" ht="23.25" customHeight="1" x14ac:dyDescent="0.25">
      <c r="A214" s="107" t="s">
        <v>76</v>
      </c>
      <c r="B214" s="107" t="s">
        <v>99</v>
      </c>
      <c r="C214" s="35" t="s">
        <v>8</v>
      </c>
      <c r="D214" s="12">
        <f>E214+F214+G214</f>
        <v>949.91</v>
      </c>
      <c r="E214" s="12">
        <f>E215+E216</f>
        <v>949.91</v>
      </c>
      <c r="F214" s="16">
        <f t="shared" ref="F214:G214" si="99">F215+F216</f>
        <v>0</v>
      </c>
      <c r="G214" s="12">
        <f t="shared" si="99"/>
        <v>0</v>
      </c>
    </row>
    <row r="215" spans="1:7" ht="31.5" customHeight="1" x14ac:dyDescent="0.25">
      <c r="A215" s="108"/>
      <c r="B215" s="108"/>
      <c r="C215" s="80" t="s">
        <v>56</v>
      </c>
      <c r="D215" s="12">
        <f t="shared" ref="D215:D219" si="100">E215+F215+G215</f>
        <v>28.5</v>
      </c>
      <c r="E215" s="12">
        <v>28.5</v>
      </c>
      <c r="F215" s="16">
        <v>0</v>
      </c>
      <c r="G215" s="12">
        <v>0</v>
      </c>
    </row>
    <row r="216" spans="1:7" ht="23.25" customHeight="1" x14ac:dyDescent="0.25">
      <c r="A216" s="109"/>
      <c r="B216" s="109"/>
      <c r="C216" s="79" t="s">
        <v>30</v>
      </c>
      <c r="D216" s="12">
        <f t="shared" si="100"/>
        <v>921.41</v>
      </c>
      <c r="E216" s="12">
        <v>921.41</v>
      </c>
      <c r="F216" s="16">
        <v>0</v>
      </c>
      <c r="G216" s="12">
        <v>0</v>
      </c>
    </row>
    <row r="217" spans="1:7" ht="23.25" customHeight="1" x14ac:dyDescent="0.25">
      <c r="A217" s="107" t="s">
        <v>89</v>
      </c>
      <c r="B217" s="107" t="s">
        <v>99</v>
      </c>
      <c r="C217" s="35" t="s">
        <v>8</v>
      </c>
      <c r="D217" s="12">
        <f>E217+F217+G217</f>
        <v>0</v>
      </c>
      <c r="E217" s="12">
        <v>0</v>
      </c>
      <c r="F217" s="16">
        <f>F218</f>
        <v>0</v>
      </c>
      <c r="G217" s="12">
        <v>0</v>
      </c>
    </row>
    <row r="218" spans="1:7" ht="42" customHeight="1" x14ac:dyDescent="0.25">
      <c r="A218" s="108"/>
      <c r="B218" s="108"/>
      <c r="C218" s="93" t="s">
        <v>80</v>
      </c>
      <c r="D218" s="12">
        <f t="shared" si="100"/>
        <v>0</v>
      </c>
      <c r="E218" s="12">
        <v>0</v>
      </c>
      <c r="F218" s="16">
        <v>0</v>
      </c>
      <c r="G218" s="12">
        <v>0</v>
      </c>
    </row>
    <row r="219" spans="1:7" ht="23.25" customHeight="1" x14ac:dyDescent="0.25">
      <c r="A219" s="109"/>
      <c r="B219" s="109"/>
      <c r="C219" s="92" t="s">
        <v>30</v>
      </c>
      <c r="D219" s="12">
        <f t="shared" si="100"/>
        <v>0</v>
      </c>
      <c r="E219" s="12">
        <v>0</v>
      </c>
      <c r="F219" s="12">
        <v>0</v>
      </c>
      <c r="G219" s="12">
        <v>0</v>
      </c>
    </row>
    <row r="220" spans="1:7" ht="23.25" customHeight="1" x14ac:dyDescent="0.25">
      <c r="A220" s="116" t="s">
        <v>90</v>
      </c>
      <c r="B220" s="116" t="s">
        <v>99</v>
      </c>
      <c r="C220" s="23" t="s">
        <v>8</v>
      </c>
      <c r="D220" s="16">
        <f>E220+F220+G220</f>
        <v>14.4</v>
      </c>
      <c r="E220" s="16">
        <f>E221+E222</f>
        <v>14.4</v>
      </c>
      <c r="F220" s="12">
        <f t="shared" ref="F220:G220" si="101">F221+F222</f>
        <v>0</v>
      </c>
      <c r="G220" s="12">
        <f t="shared" si="101"/>
        <v>0</v>
      </c>
    </row>
    <row r="221" spans="1:7" ht="31.5" customHeight="1" x14ac:dyDescent="0.25">
      <c r="A221" s="120"/>
      <c r="B221" s="120"/>
      <c r="C221" s="64" t="s">
        <v>56</v>
      </c>
      <c r="D221" s="16">
        <f t="shared" ref="D221:D222" si="102">E221+F221+G221</f>
        <v>14.4</v>
      </c>
      <c r="E221" s="16">
        <v>14.4</v>
      </c>
      <c r="F221" s="12">
        <v>0</v>
      </c>
      <c r="G221" s="12">
        <v>0</v>
      </c>
    </row>
    <row r="222" spans="1:7" ht="23.25" customHeight="1" x14ac:dyDescent="0.25">
      <c r="A222" s="117"/>
      <c r="B222" s="117"/>
      <c r="C222" s="61" t="s">
        <v>30</v>
      </c>
      <c r="D222" s="16">
        <f t="shared" si="102"/>
        <v>0</v>
      </c>
      <c r="E222" s="16">
        <v>0</v>
      </c>
      <c r="F222" s="12">
        <v>0</v>
      </c>
      <c r="G222" s="12">
        <v>0</v>
      </c>
    </row>
    <row r="223" spans="1:7" ht="22.5" customHeight="1" x14ac:dyDescent="0.25">
      <c r="A223" s="125" t="s">
        <v>78</v>
      </c>
      <c r="B223" s="121" t="s">
        <v>99</v>
      </c>
      <c r="C223" s="23" t="s">
        <v>8</v>
      </c>
      <c r="D223" s="24">
        <f>E223+F223+G223</f>
        <v>83.16</v>
      </c>
      <c r="E223" s="24">
        <f>E224</f>
        <v>19.560000000000002</v>
      </c>
      <c r="F223" s="14">
        <f>F224</f>
        <v>63.6</v>
      </c>
      <c r="G223" s="14">
        <f>G224</f>
        <v>0</v>
      </c>
    </row>
    <row r="224" spans="1:7" ht="40.5" customHeight="1" x14ac:dyDescent="0.25">
      <c r="A224" s="125"/>
      <c r="B224" s="121"/>
      <c r="C224" s="64" t="s">
        <v>56</v>
      </c>
      <c r="D224" s="24">
        <f t="shared" ref="D224:D228" si="103">E224+F224+G224</f>
        <v>83.16</v>
      </c>
      <c r="E224" s="16">
        <f>E226+E228</f>
        <v>19.560000000000002</v>
      </c>
      <c r="F224" s="12">
        <f t="shared" ref="F224:G224" si="104">F226+F228</f>
        <v>63.6</v>
      </c>
      <c r="G224" s="16">
        <f t="shared" si="104"/>
        <v>0</v>
      </c>
    </row>
    <row r="225" spans="1:7" ht="40.5" customHeight="1" x14ac:dyDescent="0.25">
      <c r="A225" s="125" t="s">
        <v>125</v>
      </c>
      <c r="B225" s="121" t="s">
        <v>99</v>
      </c>
      <c r="C225" s="23" t="s">
        <v>8</v>
      </c>
      <c r="D225" s="24">
        <f t="shared" si="103"/>
        <v>69.599999999999994</v>
      </c>
      <c r="E225" s="16">
        <f>E226</f>
        <v>6</v>
      </c>
      <c r="F225" s="16">
        <f>F226</f>
        <v>63.6</v>
      </c>
      <c r="G225" s="12">
        <v>0</v>
      </c>
    </row>
    <row r="226" spans="1:7" ht="40.5" customHeight="1" x14ac:dyDescent="0.25">
      <c r="A226" s="125"/>
      <c r="B226" s="121"/>
      <c r="C226" s="64" t="s">
        <v>56</v>
      </c>
      <c r="D226" s="24">
        <f t="shared" si="103"/>
        <v>69.599999999999994</v>
      </c>
      <c r="E226" s="16">
        <v>6</v>
      </c>
      <c r="F226" s="16">
        <v>63.6</v>
      </c>
      <c r="G226" s="12">
        <v>0</v>
      </c>
    </row>
    <row r="227" spans="1:7" ht="40.5" customHeight="1" x14ac:dyDescent="0.25">
      <c r="A227" s="125" t="s">
        <v>77</v>
      </c>
      <c r="B227" s="121" t="s">
        <v>99</v>
      </c>
      <c r="C227" s="23" t="s">
        <v>8</v>
      </c>
      <c r="D227" s="24">
        <f t="shared" si="103"/>
        <v>13.56</v>
      </c>
      <c r="E227" s="16">
        <f>E228</f>
        <v>13.56</v>
      </c>
      <c r="F227" s="12">
        <v>0</v>
      </c>
      <c r="G227" s="12">
        <v>0</v>
      </c>
    </row>
    <row r="228" spans="1:7" ht="32.25" customHeight="1" x14ac:dyDescent="0.25">
      <c r="A228" s="125"/>
      <c r="B228" s="121"/>
      <c r="C228" s="64" t="s">
        <v>56</v>
      </c>
      <c r="D228" s="24">
        <f t="shared" si="103"/>
        <v>13.56</v>
      </c>
      <c r="E228" s="16">
        <v>13.56</v>
      </c>
      <c r="F228" s="12">
        <v>0</v>
      </c>
      <c r="G228" s="12">
        <v>0</v>
      </c>
    </row>
    <row r="229" spans="1:7" ht="18" customHeight="1" x14ac:dyDescent="0.25">
      <c r="A229" s="118" t="s">
        <v>25</v>
      </c>
      <c r="B229" s="118" t="s">
        <v>99</v>
      </c>
      <c r="C229" s="13" t="s">
        <v>8</v>
      </c>
      <c r="D229" s="14">
        <f>E229+F229+G229</f>
        <v>0</v>
      </c>
      <c r="E229" s="14">
        <f>E230</f>
        <v>0</v>
      </c>
      <c r="F229" s="14">
        <f t="shared" ref="F229:G229" si="105">F230</f>
        <v>0</v>
      </c>
      <c r="G229" s="14">
        <f t="shared" si="105"/>
        <v>0</v>
      </c>
    </row>
    <row r="230" spans="1:7" ht="33.75" customHeight="1" x14ac:dyDescent="0.25">
      <c r="A230" s="118"/>
      <c r="B230" s="118"/>
      <c r="C230" s="58" t="s">
        <v>56</v>
      </c>
      <c r="D230" s="14">
        <f>E230+F230+G230</f>
        <v>0</v>
      </c>
      <c r="E230" s="12">
        <f>E232+E234</f>
        <v>0</v>
      </c>
      <c r="F230" s="12">
        <f t="shared" ref="F230:G230" si="106">F232+F234</f>
        <v>0</v>
      </c>
      <c r="G230" s="12">
        <f t="shared" si="106"/>
        <v>0</v>
      </c>
    </row>
    <row r="231" spans="1:7" ht="21" customHeight="1" x14ac:dyDescent="0.25">
      <c r="A231" s="118" t="s">
        <v>53</v>
      </c>
      <c r="B231" s="118" t="s">
        <v>99</v>
      </c>
      <c r="C231" s="13" t="s">
        <v>8</v>
      </c>
      <c r="D231" s="14">
        <f>D232</f>
        <v>0</v>
      </c>
      <c r="E231" s="14">
        <f>E232</f>
        <v>0</v>
      </c>
      <c r="F231" s="14">
        <f t="shared" ref="F231:G231" si="107">F232</f>
        <v>0</v>
      </c>
      <c r="G231" s="14">
        <f t="shared" si="107"/>
        <v>0</v>
      </c>
    </row>
    <row r="232" spans="1:7" ht="72" customHeight="1" x14ac:dyDescent="0.25">
      <c r="A232" s="118"/>
      <c r="B232" s="118"/>
      <c r="C232" s="58" t="s">
        <v>56</v>
      </c>
      <c r="D232" s="12">
        <f>E232+F232+G232</f>
        <v>0</v>
      </c>
      <c r="E232" s="12">
        <v>0</v>
      </c>
      <c r="F232" s="12">
        <v>0</v>
      </c>
      <c r="G232" s="12">
        <v>0</v>
      </c>
    </row>
    <row r="233" spans="1:7" x14ac:dyDescent="0.25">
      <c r="A233" s="118" t="s">
        <v>34</v>
      </c>
      <c r="B233" s="118" t="s">
        <v>101</v>
      </c>
      <c r="C233" s="13" t="s">
        <v>8</v>
      </c>
      <c r="D233" s="14">
        <f>D234</f>
        <v>0</v>
      </c>
      <c r="E233" s="14">
        <f>E234</f>
        <v>0</v>
      </c>
      <c r="F233" s="14">
        <f>F234</f>
        <v>0</v>
      </c>
      <c r="G233" s="14">
        <f>G234</f>
        <v>0</v>
      </c>
    </row>
    <row r="234" spans="1:7" ht="40.5" customHeight="1" x14ac:dyDescent="0.25">
      <c r="A234" s="118"/>
      <c r="B234" s="118"/>
      <c r="C234" s="58" t="s">
        <v>56</v>
      </c>
      <c r="D234" s="12">
        <f>E234+F234+G234</f>
        <v>0</v>
      </c>
      <c r="E234" s="12">
        <v>0</v>
      </c>
      <c r="F234" s="12">
        <v>0</v>
      </c>
      <c r="G234" s="12">
        <v>0</v>
      </c>
    </row>
    <row r="235" spans="1:7" ht="21.75" customHeight="1" x14ac:dyDescent="0.25">
      <c r="A235" s="122" t="s">
        <v>15</v>
      </c>
      <c r="B235" s="119" t="s">
        <v>102</v>
      </c>
      <c r="C235" s="9" t="s">
        <v>8</v>
      </c>
      <c r="D235" s="10">
        <f>D236</f>
        <v>138.85</v>
      </c>
      <c r="E235" s="10">
        <f t="shared" ref="E235:G235" si="108">E236</f>
        <v>38.85</v>
      </c>
      <c r="F235" s="10">
        <f t="shared" si="108"/>
        <v>100</v>
      </c>
      <c r="G235" s="10">
        <f t="shared" si="108"/>
        <v>0</v>
      </c>
    </row>
    <row r="236" spans="1:7" ht="85.5" customHeight="1" x14ac:dyDescent="0.25">
      <c r="A236" s="122"/>
      <c r="B236" s="119"/>
      <c r="C236" s="58" t="s">
        <v>56</v>
      </c>
      <c r="D236" s="11">
        <f>D238</f>
        <v>138.85</v>
      </c>
      <c r="E236" s="16">
        <f>E238</f>
        <v>38.85</v>
      </c>
      <c r="F236" s="16">
        <f>F238</f>
        <v>100</v>
      </c>
      <c r="G236" s="12">
        <v>0</v>
      </c>
    </row>
    <row r="237" spans="1:7" ht="17.25" customHeight="1" x14ac:dyDescent="0.25">
      <c r="A237" s="119" t="s">
        <v>23</v>
      </c>
      <c r="B237" s="119" t="s">
        <v>94</v>
      </c>
      <c r="C237" s="23" t="s">
        <v>8</v>
      </c>
      <c r="D237" s="24">
        <f>D238</f>
        <v>138.85</v>
      </c>
      <c r="E237" s="24">
        <f t="shared" ref="E237:G237" si="109">E238</f>
        <v>38.85</v>
      </c>
      <c r="F237" s="14">
        <f t="shared" si="109"/>
        <v>100</v>
      </c>
      <c r="G237" s="14">
        <f t="shared" si="109"/>
        <v>0</v>
      </c>
    </row>
    <row r="238" spans="1:7" ht="46.5" customHeight="1" x14ac:dyDescent="0.25">
      <c r="A238" s="119"/>
      <c r="B238" s="119"/>
      <c r="C238" s="58" t="s">
        <v>56</v>
      </c>
      <c r="D238" s="11">
        <f>D240</f>
        <v>138.85</v>
      </c>
      <c r="E238" s="16">
        <f>E240</f>
        <v>38.85</v>
      </c>
      <c r="F238" s="16">
        <f>F240</f>
        <v>100</v>
      </c>
      <c r="G238" s="12">
        <v>0</v>
      </c>
    </row>
    <row r="239" spans="1:7" ht="14.25" customHeight="1" x14ac:dyDescent="0.25">
      <c r="A239" s="119" t="s">
        <v>16</v>
      </c>
      <c r="B239" s="119" t="s">
        <v>94</v>
      </c>
      <c r="C239" s="15" t="s">
        <v>8</v>
      </c>
      <c r="D239" s="6">
        <f>D240</f>
        <v>138.85</v>
      </c>
      <c r="E239" s="24">
        <f>E240</f>
        <v>38.85</v>
      </c>
      <c r="F239" s="14">
        <f>F240</f>
        <v>100</v>
      </c>
      <c r="G239" s="14">
        <f>G240</f>
        <v>0</v>
      </c>
    </row>
    <row r="240" spans="1:7" ht="30" customHeight="1" x14ac:dyDescent="0.25">
      <c r="A240" s="119"/>
      <c r="B240" s="119"/>
      <c r="C240" s="58" t="s">
        <v>56</v>
      </c>
      <c r="D240" s="11">
        <f>E240+F240+G240</f>
        <v>138.85</v>
      </c>
      <c r="E240" s="16">
        <v>38.85</v>
      </c>
      <c r="F240" s="12">
        <f>75+25</f>
        <v>100</v>
      </c>
      <c r="G240" s="12">
        <v>0</v>
      </c>
    </row>
    <row r="241" spans="1:7" ht="15" customHeight="1" x14ac:dyDescent="0.25">
      <c r="A241" s="122" t="s">
        <v>17</v>
      </c>
      <c r="B241" s="119" t="s">
        <v>102</v>
      </c>
      <c r="C241" s="9" t="s">
        <v>8</v>
      </c>
      <c r="D241" s="10">
        <f t="shared" ref="D241:E241" si="110">D242+D243+D244</f>
        <v>483.63</v>
      </c>
      <c r="E241" s="10">
        <f t="shared" si="110"/>
        <v>165.82999999999998</v>
      </c>
      <c r="F241" s="10">
        <f>F242+F243+F244</f>
        <v>317.8</v>
      </c>
      <c r="G241" s="10">
        <f>G242+G243+G244</f>
        <v>0</v>
      </c>
    </row>
    <row r="242" spans="1:7" ht="43.5" customHeight="1" x14ac:dyDescent="0.25">
      <c r="A242" s="122"/>
      <c r="B242" s="119"/>
      <c r="C242" s="58" t="s">
        <v>56</v>
      </c>
      <c r="D242" s="28">
        <f>E242+F242+G242</f>
        <v>483.63</v>
      </c>
      <c r="E242" s="29">
        <f>E246+E247+E248</f>
        <v>165.82999999999998</v>
      </c>
      <c r="F242" s="29">
        <f>F246+F247+F248</f>
        <v>317.8</v>
      </c>
      <c r="G242" s="29">
        <f t="shared" ref="G242" si="111">G246+G247+G248</f>
        <v>0</v>
      </c>
    </row>
    <row r="243" spans="1:7" ht="17.25" customHeight="1" x14ac:dyDescent="0.25">
      <c r="A243" s="122"/>
      <c r="B243" s="127"/>
      <c r="C243" s="41" t="s">
        <v>30</v>
      </c>
      <c r="D243" s="11">
        <f t="shared" ref="D243:D250" si="112">E243+F243+G243</f>
        <v>0</v>
      </c>
      <c r="E243" s="29">
        <v>0</v>
      </c>
      <c r="F243" s="17">
        <v>0</v>
      </c>
      <c r="G243" s="30">
        <v>0</v>
      </c>
    </row>
    <row r="244" spans="1:7" ht="33.75" customHeight="1" x14ac:dyDescent="0.25">
      <c r="A244" s="122"/>
      <c r="B244" s="127"/>
      <c r="C244" s="39" t="s">
        <v>27</v>
      </c>
      <c r="D244" s="11">
        <f t="shared" si="112"/>
        <v>0</v>
      </c>
      <c r="E244" s="12">
        <f>E262</f>
        <v>0</v>
      </c>
      <c r="F244" s="11">
        <v>0</v>
      </c>
      <c r="G244" s="11">
        <v>0</v>
      </c>
    </row>
    <row r="245" spans="1:7" ht="15.75" customHeight="1" x14ac:dyDescent="0.25">
      <c r="A245" s="113" t="s">
        <v>26</v>
      </c>
      <c r="B245" s="113" t="s">
        <v>103</v>
      </c>
      <c r="C245" s="23" t="s">
        <v>8</v>
      </c>
      <c r="D245" s="24">
        <f t="shared" si="112"/>
        <v>483.63</v>
      </c>
      <c r="E245" s="24">
        <f t="shared" ref="E245" si="113">E246+E247</f>
        <v>165.82999999999998</v>
      </c>
      <c r="F245" s="24">
        <f>F246+F247+F248</f>
        <v>317.8</v>
      </c>
      <c r="G245" s="24">
        <f>G249+G253</f>
        <v>0</v>
      </c>
    </row>
    <row r="246" spans="1:7" ht="33" customHeight="1" x14ac:dyDescent="0.25">
      <c r="A246" s="114"/>
      <c r="B246" s="114"/>
      <c r="C246" s="58" t="s">
        <v>56</v>
      </c>
      <c r="D246" s="31">
        <f>E246+F246+G246</f>
        <v>483.63</v>
      </c>
      <c r="E246" s="65">
        <f>E249+E253+E255</f>
        <v>165.82999999999998</v>
      </c>
      <c r="F246" s="32">
        <f>F250+F257+F261</f>
        <v>317.8</v>
      </c>
      <c r="G246" s="33">
        <f>G249</f>
        <v>0</v>
      </c>
    </row>
    <row r="247" spans="1:7" ht="30.75" customHeight="1" x14ac:dyDescent="0.25">
      <c r="A247" s="114"/>
      <c r="B247" s="114"/>
      <c r="C247" s="43" t="s">
        <v>30</v>
      </c>
      <c r="D247" s="11">
        <f t="shared" si="112"/>
        <v>0</v>
      </c>
      <c r="E247" s="12">
        <v>0</v>
      </c>
      <c r="F247" s="12">
        <f>F262</f>
        <v>0</v>
      </c>
      <c r="G247" s="11">
        <v>0</v>
      </c>
    </row>
    <row r="248" spans="1:7" ht="66" customHeight="1" x14ac:dyDescent="0.25">
      <c r="A248" s="115"/>
      <c r="B248" s="115"/>
      <c r="C248" s="43" t="s">
        <v>27</v>
      </c>
      <c r="D248" s="11">
        <f t="shared" si="112"/>
        <v>0</v>
      </c>
      <c r="E248" s="12">
        <v>0</v>
      </c>
      <c r="F248" s="12">
        <f>F263</f>
        <v>0</v>
      </c>
      <c r="G248" s="11">
        <v>0</v>
      </c>
    </row>
    <row r="249" spans="1:7" ht="15" customHeight="1" x14ac:dyDescent="0.25">
      <c r="A249" s="119" t="s">
        <v>123</v>
      </c>
      <c r="B249" s="116" t="s">
        <v>139</v>
      </c>
      <c r="C249" s="25" t="s">
        <v>8</v>
      </c>
      <c r="D249" s="6">
        <f>E249+F249+G249</f>
        <v>104.47</v>
      </c>
      <c r="E249" s="14">
        <f>E250+E262+E263</f>
        <v>104.47</v>
      </c>
      <c r="F249" s="6">
        <f>F250+F262+F263+F253</f>
        <v>0</v>
      </c>
      <c r="G249" s="14">
        <f>G250+G262+G263</f>
        <v>0</v>
      </c>
    </row>
    <row r="250" spans="1:7" ht="12.75" customHeight="1" x14ac:dyDescent="0.25">
      <c r="A250" s="119"/>
      <c r="B250" s="120"/>
      <c r="C250" s="119" t="s">
        <v>56</v>
      </c>
      <c r="D250" s="11">
        <f t="shared" si="112"/>
        <v>104.47</v>
      </c>
      <c r="E250" s="12">
        <f>E251+E252+E253</f>
        <v>104.47</v>
      </c>
      <c r="F250" s="12">
        <f>F251+F252+F253</f>
        <v>0</v>
      </c>
      <c r="G250" s="11">
        <v>0</v>
      </c>
    </row>
    <row r="251" spans="1:7" ht="25.5" customHeight="1" x14ac:dyDescent="0.25">
      <c r="A251" s="119"/>
      <c r="B251" s="120"/>
      <c r="C251" s="119"/>
      <c r="D251" s="11">
        <f>E251+F251+G251</f>
        <v>104.47</v>
      </c>
      <c r="E251" s="12">
        <v>104.47</v>
      </c>
      <c r="F251" s="11">
        <v>0</v>
      </c>
      <c r="G251" s="11">
        <v>0</v>
      </c>
    </row>
    <row r="252" spans="1:7" x14ac:dyDescent="0.25">
      <c r="A252" s="119"/>
      <c r="B252" s="117"/>
      <c r="C252" s="119"/>
      <c r="D252" s="11">
        <f t="shared" ref="D252" si="114">E252+F252+G252</f>
        <v>0</v>
      </c>
      <c r="E252" s="12">
        <v>0</v>
      </c>
      <c r="F252" s="12">
        <v>0</v>
      </c>
      <c r="G252" s="12">
        <v>0</v>
      </c>
    </row>
    <row r="253" spans="1:7" x14ac:dyDescent="0.25">
      <c r="A253" s="119"/>
      <c r="B253" s="67"/>
      <c r="C253" s="119"/>
      <c r="D253" s="11">
        <f>E253+F253+G253</f>
        <v>0</v>
      </c>
      <c r="E253" s="12">
        <v>0</v>
      </c>
      <c r="F253" s="12">
        <v>0</v>
      </c>
      <c r="G253" s="12">
        <v>0</v>
      </c>
    </row>
    <row r="254" spans="1:7" ht="24" customHeight="1" x14ac:dyDescent="0.25">
      <c r="A254" s="113" t="s">
        <v>68</v>
      </c>
      <c r="B254" s="116" t="s">
        <v>104</v>
      </c>
      <c r="C254" s="23" t="s">
        <v>8</v>
      </c>
      <c r="D254" s="11">
        <f t="shared" ref="D254:D255" si="115">E254+F254+G254</f>
        <v>61.36</v>
      </c>
      <c r="E254" s="12">
        <f>E255</f>
        <v>61.36</v>
      </c>
      <c r="F254" s="12">
        <f t="shared" ref="F254:G254" si="116">F255</f>
        <v>0</v>
      </c>
      <c r="G254" s="12">
        <f t="shared" si="116"/>
        <v>0</v>
      </c>
    </row>
    <row r="255" spans="1:7" ht="36" customHeight="1" x14ac:dyDescent="0.25">
      <c r="A255" s="115"/>
      <c r="B255" s="117"/>
      <c r="C255" s="66" t="s">
        <v>56</v>
      </c>
      <c r="D255" s="11">
        <f t="shared" si="115"/>
        <v>61.36</v>
      </c>
      <c r="E255" s="16">
        <v>61.36</v>
      </c>
      <c r="F255" s="12">
        <v>0</v>
      </c>
      <c r="G255" s="12">
        <v>0</v>
      </c>
    </row>
    <row r="256" spans="1:7" ht="20.25" customHeight="1" x14ac:dyDescent="0.25">
      <c r="A256" s="110" t="s">
        <v>138</v>
      </c>
      <c r="B256" s="113" t="s">
        <v>131</v>
      </c>
      <c r="C256" s="23" t="s">
        <v>8</v>
      </c>
      <c r="D256" s="11">
        <f>D257+D258+D259</f>
        <v>209</v>
      </c>
      <c r="E256" s="11">
        <f t="shared" ref="E256" si="117">E257+E258+E259</f>
        <v>0</v>
      </c>
      <c r="F256" s="11">
        <f t="shared" ref="F256" si="118">F257+F258+F259</f>
        <v>209</v>
      </c>
      <c r="G256" s="11">
        <f t="shared" ref="G256" si="119">G257+G258+G259</f>
        <v>0</v>
      </c>
    </row>
    <row r="257" spans="1:7" ht="36" customHeight="1" x14ac:dyDescent="0.25">
      <c r="A257" s="111"/>
      <c r="B257" s="114"/>
      <c r="C257" s="98" t="s">
        <v>56</v>
      </c>
      <c r="D257" s="11">
        <f>E257+F257+G257</f>
        <v>209</v>
      </c>
      <c r="E257" s="16">
        <v>0</v>
      </c>
      <c r="F257" s="16">
        <v>209</v>
      </c>
      <c r="G257" s="12">
        <v>0</v>
      </c>
    </row>
    <row r="258" spans="1:7" ht="20.25" customHeight="1" x14ac:dyDescent="0.25">
      <c r="A258" s="111"/>
      <c r="B258" s="114"/>
      <c r="C258" s="96" t="s">
        <v>30</v>
      </c>
      <c r="D258" s="11">
        <f t="shared" ref="D258:D259" si="120">E258+F258+G258</f>
        <v>0</v>
      </c>
      <c r="E258" s="12">
        <v>0</v>
      </c>
      <c r="F258" s="16">
        <v>0</v>
      </c>
      <c r="G258" s="12">
        <v>0</v>
      </c>
    </row>
    <row r="259" spans="1:7" ht="18" customHeight="1" x14ac:dyDescent="0.25">
      <c r="A259" s="112"/>
      <c r="B259" s="115"/>
      <c r="C259" s="96" t="s">
        <v>27</v>
      </c>
      <c r="D259" s="11">
        <f t="shared" si="120"/>
        <v>0</v>
      </c>
      <c r="E259" s="12">
        <v>0</v>
      </c>
      <c r="F259" s="145">
        <v>0</v>
      </c>
      <c r="G259" s="12">
        <v>0</v>
      </c>
    </row>
    <row r="260" spans="1:7" ht="20.25" customHeight="1" x14ac:dyDescent="0.25">
      <c r="A260" s="110" t="s">
        <v>137</v>
      </c>
      <c r="B260" s="113" t="s">
        <v>130</v>
      </c>
      <c r="C260" s="23" t="s">
        <v>8</v>
      </c>
      <c r="D260" s="11">
        <f>D261+D262+D263</f>
        <v>108.8</v>
      </c>
      <c r="E260" s="11">
        <f t="shared" ref="E260:G260" si="121">E261+E262+E263</f>
        <v>0</v>
      </c>
      <c r="F260" s="16">
        <f t="shared" si="121"/>
        <v>108.8</v>
      </c>
      <c r="G260" s="11">
        <f t="shared" si="121"/>
        <v>0</v>
      </c>
    </row>
    <row r="261" spans="1:7" ht="31.5" customHeight="1" x14ac:dyDescent="0.25">
      <c r="A261" s="111"/>
      <c r="B261" s="114"/>
      <c r="C261" s="98" t="s">
        <v>56</v>
      </c>
      <c r="D261" s="11">
        <f>E261+F261+G261</f>
        <v>108.8</v>
      </c>
      <c r="E261" s="16">
        <v>0</v>
      </c>
      <c r="F261" s="16">
        <f>60+48.8</f>
        <v>108.8</v>
      </c>
      <c r="G261" s="12">
        <v>0</v>
      </c>
    </row>
    <row r="262" spans="1:7" ht="18.75" customHeight="1" x14ac:dyDescent="0.25">
      <c r="A262" s="111"/>
      <c r="B262" s="114"/>
      <c r="C262" s="39" t="s">
        <v>30</v>
      </c>
      <c r="D262" s="11">
        <f t="shared" ref="D262:D263" si="122">E262+F262+G262</f>
        <v>0</v>
      </c>
      <c r="E262" s="12">
        <v>0</v>
      </c>
      <c r="F262" s="12">
        <v>0</v>
      </c>
      <c r="G262" s="12">
        <v>0</v>
      </c>
    </row>
    <row r="263" spans="1:7" ht="18.75" customHeight="1" x14ac:dyDescent="0.25">
      <c r="A263" s="112"/>
      <c r="B263" s="115"/>
      <c r="C263" s="39" t="s">
        <v>27</v>
      </c>
      <c r="D263" s="11">
        <f t="shared" si="122"/>
        <v>0</v>
      </c>
      <c r="E263" s="12">
        <v>0</v>
      </c>
      <c r="F263" s="45">
        <v>0</v>
      </c>
      <c r="G263" s="12">
        <v>0</v>
      </c>
    </row>
    <row r="264" spans="1:7" ht="20.25" customHeight="1" x14ac:dyDescent="0.25">
      <c r="A264" s="129" t="s">
        <v>18</v>
      </c>
      <c r="B264" s="113" t="s">
        <v>105</v>
      </c>
      <c r="C264" s="19" t="s">
        <v>8</v>
      </c>
      <c r="D264" s="10">
        <f t="shared" ref="D264:D272" si="123">E264+F264+G264</f>
        <v>38899.370000000003</v>
      </c>
      <c r="E264" s="10">
        <f>E265+E266</f>
        <v>12167.78</v>
      </c>
      <c r="F264" s="26">
        <f t="shared" ref="F264:G264" si="124">F265</f>
        <v>13596.74</v>
      </c>
      <c r="G264" s="10">
        <f t="shared" si="124"/>
        <v>13134.85</v>
      </c>
    </row>
    <row r="265" spans="1:7" ht="36" customHeight="1" x14ac:dyDescent="0.25">
      <c r="A265" s="130"/>
      <c r="B265" s="114"/>
      <c r="C265" s="58" t="s">
        <v>56</v>
      </c>
      <c r="D265" s="12">
        <f t="shared" si="123"/>
        <v>38899.370000000003</v>
      </c>
      <c r="E265" s="16">
        <f>E268+E277</f>
        <v>12167.78</v>
      </c>
      <c r="F265" s="12">
        <f>F268+F277</f>
        <v>13596.74</v>
      </c>
      <c r="G265" s="12">
        <f>G268+G277</f>
        <v>13134.85</v>
      </c>
    </row>
    <row r="266" spans="1:7" ht="89.25" customHeight="1" x14ac:dyDescent="0.25">
      <c r="A266" s="131"/>
      <c r="B266" s="115"/>
      <c r="C266" s="20" t="s">
        <v>30</v>
      </c>
      <c r="D266" s="12">
        <f t="shared" si="123"/>
        <v>0</v>
      </c>
      <c r="E266" s="16">
        <f>E269</f>
        <v>0</v>
      </c>
      <c r="F266" s="12">
        <f t="shared" ref="F266:G266" si="125">F269</f>
        <v>0</v>
      </c>
      <c r="G266" s="12">
        <f t="shared" si="125"/>
        <v>0</v>
      </c>
    </row>
    <row r="267" spans="1:7" ht="16.5" customHeight="1" x14ac:dyDescent="0.25">
      <c r="A267" s="113" t="s">
        <v>19</v>
      </c>
      <c r="B267" s="113" t="s">
        <v>106</v>
      </c>
      <c r="C267" s="21" t="s">
        <v>8</v>
      </c>
      <c r="D267" s="14">
        <f t="shared" si="123"/>
        <v>34801.9</v>
      </c>
      <c r="E267" s="24">
        <f>E268+E269</f>
        <v>10686.310000000001</v>
      </c>
      <c r="F267" s="14">
        <f t="shared" ref="F267:G267" si="126">F268+F269</f>
        <v>12288.74</v>
      </c>
      <c r="G267" s="14">
        <f t="shared" si="126"/>
        <v>11826.85</v>
      </c>
    </row>
    <row r="268" spans="1:7" ht="32.25" customHeight="1" x14ac:dyDescent="0.25">
      <c r="A268" s="114"/>
      <c r="B268" s="114"/>
      <c r="C268" s="58" t="s">
        <v>56</v>
      </c>
      <c r="D268" s="12">
        <f t="shared" si="123"/>
        <v>34801.9</v>
      </c>
      <c r="E268" s="16">
        <f>E271+E273</f>
        <v>10686.310000000001</v>
      </c>
      <c r="F268" s="12">
        <f>F271+F273</f>
        <v>12288.74</v>
      </c>
      <c r="G268" s="12">
        <f>G271+G273</f>
        <v>11826.85</v>
      </c>
    </row>
    <row r="269" spans="1:7" ht="46.5" customHeight="1" x14ac:dyDescent="0.25">
      <c r="A269" s="115"/>
      <c r="B269" s="115"/>
      <c r="C269" s="20" t="s">
        <v>30</v>
      </c>
      <c r="D269" s="12">
        <f t="shared" si="123"/>
        <v>0</v>
      </c>
      <c r="E269" s="12">
        <f>E274</f>
        <v>0</v>
      </c>
      <c r="F269" s="12">
        <f t="shared" ref="F269:G269" si="127">F274</f>
        <v>0</v>
      </c>
      <c r="G269" s="12">
        <f t="shared" si="127"/>
        <v>0</v>
      </c>
    </row>
    <row r="270" spans="1:7" ht="13.5" customHeight="1" x14ac:dyDescent="0.25">
      <c r="A270" s="119" t="s">
        <v>20</v>
      </c>
      <c r="B270" s="119" t="s">
        <v>106</v>
      </c>
      <c r="C270" s="22" t="s">
        <v>8</v>
      </c>
      <c r="D270" s="14">
        <f t="shared" si="123"/>
        <v>5742.67</v>
      </c>
      <c r="E270" s="24">
        <f>E271</f>
        <v>1851.2</v>
      </c>
      <c r="F270" s="14">
        <f t="shared" ref="F270:G270" si="128">F271</f>
        <v>1993.07</v>
      </c>
      <c r="G270" s="14">
        <f t="shared" si="128"/>
        <v>1898.4</v>
      </c>
    </row>
    <row r="271" spans="1:7" ht="81" customHeight="1" x14ac:dyDescent="0.25">
      <c r="A271" s="119"/>
      <c r="B271" s="119"/>
      <c r="C271" s="58" t="s">
        <v>56</v>
      </c>
      <c r="D271" s="12">
        <f t="shared" si="123"/>
        <v>5742.67</v>
      </c>
      <c r="E271" s="16">
        <v>1851.2</v>
      </c>
      <c r="F271" s="16">
        <v>1993.07</v>
      </c>
      <c r="G271" s="16">
        <v>1898.4</v>
      </c>
    </row>
    <row r="272" spans="1:7" ht="13.5" customHeight="1" x14ac:dyDescent="0.25">
      <c r="A272" s="113" t="s">
        <v>128</v>
      </c>
      <c r="B272" s="113" t="s">
        <v>95</v>
      </c>
      <c r="C272" s="22" t="s">
        <v>8</v>
      </c>
      <c r="D272" s="14">
        <f t="shared" si="123"/>
        <v>29059.23</v>
      </c>
      <c r="E272" s="24">
        <f>E273+E274</f>
        <v>8835.11</v>
      </c>
      <c r="F272" s="24">
        <f t="shared" ref="F272:G272" si="129">F273</f>
        <v>10295.67</v>
      </c>
      <c r="G272" s="24">
        <f t="shared" si="129"/>
        <v>9928.4500000000007</v>
      </c>
    </row>
    <row r="273" spans="1:8" ht="26.4" x14ac:dyDescent="0.25">
      <c r="A273" s="114"/>
      <c r="B273" s="114"/>
      <c r="C273" s="58" t="s">
        <v>56</v>
      </c>
      <c r="D273" s="14">
        <f t="shared" ref="D273:D274" si="130">E273+F273+G273</f>
        <v>29059.23</v>
      </c>
      <c r="E273" s="16">
        <v>8835.11</v>
      </c>
      <c r="F273" s="16">
        <v>10295.67</v>
      </c>
      <c r="G273" s="16">
        <v>9928.4500000000007</v>
      </c>
    </row>
    <row r="274" spans="1:8" ht="39.75" customHeight="1" x14ac:dyDescent="0.25">
      <c r="A274" s="115"/>
      <c r="B274" s="115"/>
      <c r="C274" s="20" t="s">
        <v>30</v>
      </c>
      <c r="D274" s="14">
        <f t="shared" si="130"/>
        <v>0</v>
      </c>
      <c r="E274" s="12">
        <v>0</v>
      </c>
      <c r="F274" s="16">
        <v>0</v>
      </c>
      <c r="G274" s="12">
        <v>0</v>
      </c>
    </row>
    <row r="275" spans="1:8" ht="6.75" hidden="1" customHeight="1" x14ac:dyDescent="0.2">
      <c r="A275" s="78"/>
      <c r="B275" s="78"/>
      <c r="C275" s="20" t="s">
        <v>30</v>
      </c>
      <c r="D275" s="14"/>
      <c r="E275" s="16"/>
      <c r="F275" s="16"/>
      <c r="G275" s="12"/>
    </row>
    <row r="276" spans="1:8" ht="13.5" customHeight="1" x14ac:dyDescent="0.25">
      <c r="A276" s="119" t="s">
        <v>57</v>
      </c>
      <c r="B276" s="119" t="s">
        <v>107</v>
      </c>
      <c r="C276" s="22" t="s">
        <v>8</v>
      </c>
      <c r="D276" s="14">
        <f t="shared" ref="D276:D281" si="131">E276+F276+G276</f>
        <v>4097.47</v>
      </c>
      <c r="E276" s="24">
        <f>E277</f>
        <v>1481.47</v>
      </c>
      <c r="F276" s="24">
        <f>F277</f>
        <v>1308</v>
      </c>
      <c r="G276" s="14">
        <f t="shared" ref="G276:G277" si="132">G278</f>
        <v>1308</v>
      </c>
    </row>
    <row r="277" spans="1:8" ht="26.4" x14ac:dyDescent="0.25">
      <c r="A277" s="119"/>
      <c r="B277" s="119"/>
      <c r="C277" s="58" t="s">
        <v>56</v>
      </c>
      <c r="D277" s="12">
        <f t="shared" si="131"/>
        <v>4097.47</v>
      </c>
      <c r="E277" s="12">
        <f>E279</f>
        <v>1481.47</v>
      </c>
      <c r="F277" s="16">
        <v>1308</v>
      </c>
      <c r="G277" s="12">
        <f t="shared" si="132"/>
        <v>1308</v>
      </c>
    </row>
    <row r="278" spans="1:8" ht="15.75" customHeight="1" x14ac:dyDescent="0.25">
      <c r="A278" s="119" t="s">
        <v>69</v>
      </c>
      <c r="B278" s="119"/>
      <c r="C278" s="22" t="s">
        <v>8</v>
      </c>
      <c r="D278" s="14">
        <f t="shared" si="131"/>
        <v>4097.47</v>
      </c>
      <c r="E278" s="14">
        <f>E279</f>
        <v>1481.47</v>
      </c>
      <c r="F278" s="24">
        <f>F279</f>
        <v>1308</v>
      </c>
      <c r="G278" s="14">
        <f>G279</f>
        <v>1308</v>
      </c>
    </row>
    <row r="279" spans="1:8" ht="79.5" customHeight="1" x14ac:dyDescent="0.25">
      <c r="A279" s="119"/>
      <c r="B279" s="119"/>
      <c r="C279" s="58" t="s">
        <v>56</v>
      </c>
      <c r="D279" s="12">
        <f t="shared" si="131"/>
        <v>4097.47</v>
      </c>
      <c r="E279" s="16">
        <v>1481.47</v>
      </c>
      <c r="F279" s="16">
        <v>1308</v>
      </c>
      <c r="G279" s="16">
        <v>1308</v>
      </c>
    </row>
    <row r="280" spans="1:8" ht="27" customHeight="1" x14ac:dyDescent="0.25">
      <c r="A280" s="63" t="s">
        <v>58</v>
      </c>
      <c r="B280" s="113" t="s">
        <v>94</v>
      </c>
      <c r="C280" s="46" t="s">
        <v>8</v>
      </c>
      <c r="D280" s="10">
        <f t="shared" si="131"/>
        <v>50</v>
      </c>
      <c r="E280" s="10">
        <f>E281+E282</f>
        <v>0</v>
      </c>
      <c r="F280" s="10">
        <f t="shared" ref="F280:G280" si="133">F281+F282</f>
        <v>50</v>
      </c>
      <c r="G280" s="10">
        <f t="shared" si="133"/>
        <v>0</v>
      </c>
      <c r="H280" s="48"/>
    </row>
    <row r="281" spans="1:8" ht="26.25" customHeight="1" thickBot="1" x14ac:dyDescent="0.3">
      <c r="A281" s="114" t="s">
        <v>67</v>
      </c>
      <c r="B281" s="130"/>
      <c r="C281" s="58" t="s">
        <v>56</v>
      </c>
      <c r="D281" s="6">
        <f t="shared" si="131"/>
        <v>50</v>
      </c>
      <c r="E281" s="12">
        <v>0</v>
      </c>
      <c r="F281" s="16">
        <v>50</v>
      </c>
      <c r="G281" s="12">
        <v>0</v>
      </c>
      <c r="H281" s="48"/>
    </row>
    <row r="282" spans="1:8" ht="32.25" hidden="1" customHeight="1" thickBot="1" x14ac:dyDescent="0.25">
      <c r="A282" s="115"/>
      <c r="B282" s="131"/>
      <c r="C282" s="7"/>
      <c r="D282" s="6"/>
      <c r="E282" s="12"/>
      <c r="F282" s="12"/>
      <c r="G282" s="49"/>
      <c r="H282" s="48"/>
    </row>
    <row r="283" spans="1:8" x14ac:dyDescent="0.25">
      <c r="A283" s="129" t="s">
        <v>21</v>
      </c>
      <c r="B283" s="132"/>
      <c r="C283" s="19" t="s">
        <v>8</v>
      </c>
      <c r="D283" s="34">
        <f>D284+D285+D286</f>
        <v>190336.07500000001</v>
      </c>
      <c r="E283" s="34">
        <f>E284+E285</f>
        <v>68842.16</v>
      </c>
      <c r="F283" s="34">
        <f t="shared" ref="F283" si="134">F284+F285+F286</f>
        <v>66612.650000000009</v>
      </c>
      <c r="G283" s="34">
        <f>G284+G285+G286</f>
        <v>54881.264999999999</v>
      </c>
    </row>
    <row r="284" spans="1:8" ht="27" customHeight="1" x14ac:dyDescent="0.25">
      <c r="A284" s="130"/>
      <c r="B284" s="133"/>
      <c r="C284" s="58" t="s">
        <v>56</v>
      </c>
      <c r="D284" s="6">
        <f>E284+F284+G284</f>
        <v>177367</v>
      </c>
      <c r="E284" s="6">
        <f>E11+E148+E173+E236+E242+E265+E281</f>
        <v>59946.21</v>
      </c>
      <c r="F284" s="6">
        <f>F11+F148+F173+F236+F242+F265+F281</f>
        <v>63957.530000000006</v>
      </c>
      <c r="G284" s="6">
        <f>G11+G148+G173+G236+G242+G265+G281</f>
        <v>53463.26</v>
      </c>
    </row>
    <row r="285" spans="1:8" ht="20.25" customHeight="1" x14ac:dyDescent="0.25">
      <c r="A285" s="130"/>
      <c r="B285" s="133"/>
      <c r="C285" s="20" t="s">
        <v>30</v>
      </c>
      <c r="D285" s="6">
        <f t="shared" ref="D285:D286" si="135">E285+F285+G285</f>
        <v>12969.075000000001</v>
      </c>
      <c r="E285" s="6">
        <f>E12+E149+E174+E243+E266</f>
        <v>8895.9499999999989</v>
      </c>
      <c r="F285" s="6">
        <f>F12+F149+F174+F243</f>
        <v>2655.12</v>
      </c>
      <c r="G285" s="6">
        <f>G12+G149+G174+G243</f>
        <v>1418.0050000000001</v>
      </c>
    </row>
    <row r="286" spans="1:8" x14ac:dyDescent="0.25">
      <c r="A286" s="131"/>
      <c r="B286" s="134"/>
      <c r="C286" s="8" t="s">
        <v>27</v>
      </c>
      <c r="D286" s="6">
        <f t="shared" si="135"/>
        <v>0</v>
      </c>
      <c r="E286" s="27">
        <f>E13+E175+E244</f>
        <v>0</v>
      </c>
      <c r="F286" s="27">
        <f>F13+F175+F244</f>
        <v>0</v>
      </c>
      <c r="G286" s="27">
        <f>G13+G175+G244</f>
        <v>0</v>
      </c>
    </row>
    <row r="287" spans="1:8" x14ac:dyDescent="0.25">
      <c r="E287" s="5"/>
    </row>
    <row r="288" spans="1:8" x14ac:dyDescent="0.25">
      <c r="D288" s="5"/>
      <c r="E288" s="5"/>
      <c r="F288" s="5"/>
      <c r="G288" s="5"/>
    </row>
  </sheetData>
  <mergeCells count="193">
    <mergeCell ref="A44:A46"/>
    <mergeCell ref="B44:B46"/>
    <mergeCell ref="A47:A49"/>
    <mergeCell ref="B47:B49"/>
    <mergeCell ref="A50:A52"/>
    <mergeCell ref="B50:B52"/>
    <mergeCell ref="A63:A65"/>
    <mergeCell ref="A78:A80"/>
    <mergeCell ref="B78:B80"/>
    <mergeCell ref="A53:A55"/>
    <mergeCell ref="B53:B55"/>
    <mergeCell ref="A19:A21"/>
    <mergeCell ref="B19:B21"/>
    <mergeCell ref="A26:A28"/>
    <mergeCell ref="B26:B28"/>
    <mergeCell ref="A75:A77"/>
    <mergeCell ref="B75:B77"/>
    <mergeCell ref="B38:B40"/>
    <mergeCell ref="A38:A40"/>
    <mergeCell ref="A35:A37"/>
    <mergeCell ref="B35:B37"/>
    <mergeCell ref="A41:A43"/>
    <mergeCell ref="B41:B43"/>
    <mergeCell ref="A29:A31"/>
    <mergeCell ref="B29:B31"/>
    <mergeCell ref="A32:A34"/>
    <mergeCell ref="B32:B34"/>
    <mergeCell ref="B66:B68"/>
    <mergeCell ref="A66:A68"/>
    <mergeCell ref="A72:A74"/>
    <mergeCell ref="A69:A71"/>
    <mergeCell ref="B69:B71"/>
    <mergeCell ref="A22:A25"/>
    <mergeCell ref="B22:B25"/>
    <mergeCell ref="B63:B65"/>
    <mergeCell ref="B99:B101"/>
    <mergeCell ref="B102:B104"/>
    <mergeCell ref="A102:A104"/>
    <mergeCell ref="A60:A62"/>
    <mergeCell ref="B60:B62"/>
    <mergeCell ref="A90:A92"/>
    <mergeCell ref="B111:B113"/>
    <mergeCell ref="A150:A151"/>
    <mergeCell ref="A152:A153"/>
    <mergeCell ref="A114:A116"/>
    <mergeCell ref="B114:B116"/>
    <mergeCell ref="A117:A119"/>
    <mergeCell ref="B117:B119"/>
    <mergeCell ref="B84:B86"/>
    <mergeCell ref="B81:B83"/>
    <mergeCell ref="A126:A128"/>
    <mergeCell ref="A108:A110"/>
    <mergeCell ref="A81:A83"/>
    <mergeCell ref="A96:A98"/>
    <mergeCell ref="A105:A107"/>
    <mergeCell ref="B105:B107"/>
    <mergeCell ref="A84:A86"/>
    <mergeCell ref="A87:A89"/>
    <mergeCell ref="B87:B89"/>
    <mergeCell ref="A217:A219"/>
    <mergeCell ref="A260:A263"/>
    <mergeCell ref="B260:B263"/>
    <mergeCell ref="F1:G1"/>
    <mergeCell ref="F3:G3"/>
    <mergeCell ref="B14:B15"/>
    <mergeCell ref="A17:A18"/>
    <mergeCell ref="B17:B18"/>
    <mergeCell ref="A5:G5"/>
    <mergeCell ref="A6:G6"/>
    <mergeCell ref="A7:G7"/>
    <mergeCell ref="A10:A13"/>
    <mergeCell ref="B10:B13"/>
    <mergeCell ref="A14:A16"/>
    <mergeCell ref="A161:A162"/>
    <mergeCell ref="A93:A95"/>
    <mergeCell ref="B90:B92"/>
    <mergeCell ref="B93:B95"/>
    <mergeCell ref="B108:B110"/>
    <mergeCell ref="B72:B74"/>
    <mergeCell ref="A56:A59"/>
    <mergeCell ref="B56:B59"/>
    <mergeCell ref="A99:A101"/>
    <mergeCell ref="B96:B98"/>
    <mergeCell ref="A270:A271"/>
    <mergeCell ref="B270:B271"/>
    <mergeCell ref="B223:B224"/>
    <mergeCell ref="A278:A279"/>
    <mergeCell ref="B276:B279"/>
    <mergeCell ref="B245:B248"/>
    <mergeCell ref="B280:B282"/>
    <mergeCell ref="A272:A274"/>
    <mergeCell ref="B272:B274"/>
    <mergeCell ref="A264:A266"/>
    <mergeCell ref="B264:B266"/>
    <mergeCell ref="A281:A282"/>
    <mergeCell ref="A223:A224"/>
    <mergeCell ref="A225:A226"/>
    <mergeCell ref="A283:A286"/>
    <mergeCell ref="B283:B286"/>
    <mergeCell ref="A276:A277"/>
    <mergeCell ref="A249:A253"/>
    <mergeCell ref="A188:A192"/>
    <mergeCell ref="B188:B192"/>
    <mergeCell ref="A184:A187"/>
    <mergeCell ref="B184:B187"/>
    <mergeCell ref="B120:B122"/>
    <mergeCell ref="B225:B226"/>
    <mergeCell ref="B267:B269"/>
    <mergeCell ref="A267:A269"/>
    <mergeCell ref="B249:B252"/>
    <mergeCell ref="A135:A137"/>
    <mergeCell ref="B135:B137"/>
    <mergeCell ref="A138:A140"/>
    <mergeCell ref="B138:B140"/>
    <mergeCell ref="A141:A143"/>
    <mergeCell ref="B141:B143"/>
    <mergeCell ref="A147:A149"/>
    <mergeCell ref="B147:B149"/>
    <mergeCell ref="B156:B157"/>
    <mergeCell ref="A156:A157"/>
    <mergeCell ref="B150:B151"/>
    <mergeCell ref="C250:C253"/>
    <mergeCell ref="B241:B244"/>
    <mergeCell ref="A241:A244"/>
    <mergeCell ref="B152:B153"/>
    <mergeCell ref="B154:B155"/>
    <mergeCell ref="A245:A248"/>
    <mergeCell ref="B239:B240"/>
    <mergeCell ref="A205:A207"/>
    <mergeCell ref="B205:B207"/>
    <mergeCell ref="A220:A222"/>
    <mergeCell ref="B220:B222"/>
    <mergeCell ref="A154:A155"/>
    <mergeCell ref="B231:B232"/>
    <mergeCell ref="A237:A238"/>
    <mergeCell ref="B229:B230"/>
    <mergeCell ref="B161:B162"/>
    <mergeCell ref="B166:B167"/>
    <mergeCell ref="B170:B171"/>
    <mergeCell ref="B237:B238"/>
    <mergeCell ref="B233:B234"/>
    <mergeCell ref="B176:B177"/>
    <mergeCell ref="B195:B196"/>
    <mergeCell ref="B217:B219"/>
    <mergeCell ref="B168:B169"/>
    <mergeCell ref="A120:A122"/>
    <mergeCell ref="A123:A125"/>
    <mergeCell ref="B123:B125"/>
    <mergeCell ref="B126:B128"/>
    <mergeCell ref="A214:A216"/>
    <mergeCell ref="B193:B194"/>
    <mergeCell ref="A239:A240"/>
    <mergeCell ref="B163:B165"/>
    <mergeCell ref="A172:A175"/>
    <mergeCell ref="B172:B175"/>
    <mergeCell ref="B158:B160"/>
    <mergeCell ref="A201:A202"/>
    <mergeCell ref="A229:A230"/>
    <mergeCell ref="A195:A196"/>
    <mergeCell ref="A163:A165"/>
    <mergeCell ref="A227:A228"/>
    <mergeCell ref="B227:B228"/>
    <mergeCell ref="B144:B146"/>
    <mergeCell ref="A193:A194"/>
    <mergeCell ref="A197:A198"/>
    <mergeCell ref="B197:B198"/>
    <mergeCell ref="A178:A179"/>
    <mergeCell ref="B178:B179"/>
    <mergeCell ref="A176:A177"/>
    <mergeCell ref="A158:A160"/>
    <mergeCell ref="A256:A259"/>
    <mergeCell ref="B256:B259"/>
    <mergeCell ref="A254:A255"/>
    <mergeCell ref="B254:B255"/>
    <mergeCell ref="A132:A134"/>
    <mergeCell ref="B132:B134"/>
    <mergeCell ref="B129:B131"/>
    <mergeCell ref="A231:A232"/>
    <mergeCell ref="B235:B236"/>
    <mergeCell ref="A233:A234"/>
    <mergeCell ref="A208:A210"/>
    <mergeCell ref="B208:B210"/>
    <mergeCell ref="B211:B213"/>
    <mergeCell ref="A211:A213"/>
    <mergeCell ref="A203:A204"/>
    <mergeCell ref="B203:B204"/>
    <mergeCell ref="A235:A236"/>
    <mergeCell ref="A180:A183"/>
    <mergeCell ref="B180:B183"/>
    <mergeCell ref="B201:B202"/>
    <mergeCell ref="B199:B200"/>
    <mergeCell ref="A199:A200"/>
    <mergeCell ref="B214:B216"/>
  </mergeCells>
  <pageMargins left="0" right="0" top="0" bottom="0" header="0.31496062992125984" footer="0.31496062992125984"/>
  <pageSetup paperSize="9" scale="85" fitToHeight="12" orientation="landscape" r:id="rId1"/>
  <rowBreaks count="4" manualBreakCount="4">
    <brk id="16" max="16383" man="1"/>
    <brk id="155" max="16383" man="1"/>
    <brk id="179" max="16383" man="1"/>
    <brk id="2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ресурс обеспеч</vt:lpstr>
      <vt:lpstr>Лист3</vt:lpstr>
      <vt:lpstr>'ресурс обеспеч'!_GoBack</vt:lpstr>
      <vt:lpstr>'ресурс обеспеч'!Область_печати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107-1</cp:lastModifiedBy>
  <cp:lastPrinted>2020-12-26T00:03:25Z</cp:lastPrinted>
  <dcterms:created xsi:type="dcterms:W3CDTF">2016-02-16T02:03:44Z</dcterms:created>
  <dcterms:modified xsi:type="dcterms:W3CDTF">2021-06-28T05:48:41Z</dcterms:modified>
</cp:coreProperties>
</file>